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Sheet1" sheetId="1" r:id="rId1"/>
    <sheet name="Sheet1 (2)" sheetId="5" state="hidden" r:id="rId2"/>
    <sheet name="计算草表" sheetId="4" state="hidden" r:id="rId3"/>
    <sheet name="Sheet2" sheetId="2" r:id="rId4"/>
    <sheet name="Sheet3" sheetId="3" r:id="rId5"/>
  </sheets>
  <definedNames>
    <definedName name="_xlnm._FilterDatabase" localSheetId="0" hidden="1">Sheet1!$A$2:$B$490</definedName>
    <definedName name="_xlnm._FilterDatabase" localSheetId="1" hidden="1">'Sheet1 (2)'!$A$2:$K$596</definedName>
    <definedName name="_xlnm._FilterDatabase" localSheetId="2" hidden="1">计算草表!$A$2:$K$596</definedName>
    <definedName name="_xlnm.Print_Titles" localSheetId="0">Sheet1!$2:$2</definedName>
    <definedName name="_xlnm.Print_Titles" localSheetId="2">计算草表!$2:$2</definedName>
    <definedName name="_xlnm.Print_Titles" localSheetId="1">'Sheet1 (2)'!$2:$2</definedName>
  </definedNames>
  <calcPr calcId="144525"/>
</workbook>
</file>

<file path=xl/sharedStrings.xml><?xml version="1.0" encoding="utf-8"?>
<sst xmlns="http://schemas.openxmlformats.org/spreadsheetml/2006/main" count="7891" uniqueCount="2212">
  <si>
    <t>西咸新区2022年重点建设项目计划清单</t>
  </si>
  <si>
    <r>
      <rPr>
        <b/>
        <sz val="12"/>
        <rFont val="仿宋_GB2312"/>
        <charset val="134"/>
      </rPr>
      <t>序号</t>
    </r>
  </si>
  <si>
    <r>
      <rPr>
        <b/>
        <sz val="12"/>
        <rFont val="仿宋_GB2312"/>
        <charset val="134"/>
      </rPr>
      <t>项目名称</t>
    </r>
  </si>
  <si>
    <r>
      <rPr>
        <sz val="12"/>
        <color theme="1"/>
        <rFont val="仿宋_GB2312"/>
        <charset val="134"/>
      </rPr>
      <t>西咸新区秦汉新城兰池工业产能基地</t>
    </r>
  </si>
  <si>
    <r>
      <rPr>
        <sz val="12"/>
        <color theme="1"/>
        <rFont val="仿宋_GB2312"/>
        <charset val="134"/>
      </rPr>
      <t>中南高科西安临空产业港</t>
    </r>
  </si>
  <si>
    <r>
      <rPr>
        <sz val="12"/>
        <color theme="1"/>
        <rFont val="仿宋_GB2312"/>
        <charset val="134"/>
      </rPr>
      <t>空港新城临空产业园项目（二期）</t>
    </r>
  </si>
  <si>
    <r>
      <rPr>
        <sz val="12"/>
        <color theme="1"/>
        <rFont val="仿宋_GB2312"/>
        <charset val="134"/>
      </rPr>
      <t>泾河新城食品生产观光研学基地</t>
    </r>
  </si>
  <si>
    <r>
      <rPr>
        <sz val="12"/>
        <color theme="1"/>
        <rFont val="仿宋_GB2312"/>
        <charset val="134"/>
      </rPr>
      <t>东航西北临空产业园</t>
    </r>
  </si>
  <si>
    <r>
      <rPr>
        <sz val="12"/>
        <color theme="1"/>
        <rFont val="仿宋_GB2312"/>
        <charset val="134"/>
      </rPr>
      <t>天工电气新型高性能氧化锌避雷器及电阻片生产基地</t>
    </r>
  </si>
  <si>
    <r>
      <rPr>
        <sz val="12"/>
        <color theme="1"/>
        <rFont val="仿宋_GB2312"/>
        <charset val="134"/>
      </rPr>
      <t>贵妃茯茶综合开发项目</t>
    </r>
  </si>
  <si>
    <r>
      <rPr>
        <sz val="12"/>
        <color theme="1"/>
        <rFont val="仿宋_GB2312"/>
        <charset val="134"/>
      </rPr>
      <t>泾河新城智造创新产业园一期</t>
    </r>
  </si>
  <si>
    <r>
      <rPr>
        <sz val="12"/>
        <color theme="1"/>
        <rFont val="仿宋_GB2312"/>
        <charset val="134"/>
      </rPr>
      <t>陕煤研究院新能源材料产业园项目</t>
    </r>
  </si>
  <si>
    <r>
      <rPr>
        <sz val="12"/>
        <color theme="1"/>
        <rFont val="仿宋_GB2312"/>
        <charset val="134"/>
      </rPr>
      <t>空天动力创新产业园</t>
    </r>
  </si>
  <si>
    <r>
      <rPr>
        <sz val="12"/>
        <color theme="1"/>
        <rFont val="仿宋_GB2312"/>
        <charset val="134"/>
      </rPr>
      <t>年产</t>
    </r>
    <r>
      <rPr>
        <sz val="12"/>
        <color theme="1"/>
        <rFont val="Times New Roman"/>
        <charset val="134"/>
      </rPr>
      <t>20</t>
    </r>
    <r>
      <rPr>
        <sz val="12"/>
        <color theme="1"/>
        <rFont val="仿宋_GB2312"/>
        <charset val="134"/>
      </rPr>
      <t>万套空调压缩机零部件生产基地</t>
    </r>
  </si>
  <si>
    <r>
      <rPr>
        <sz val="12"/>
        <color theme="1"/>
        <rFont val="仿宋_GB2312"/>
        <charset val="134"/>
      </rPr>
      <t>中车长客转向架生产基地（中车既有厂房及配套设施技术改造项目二期）</t>
    </r>
  </si>
  <si>
    <r>
      <rPr>
        <sz val="12"/>
        <color theme="1"/>
        <rFont val="仿宋_GB2312"/>
        <charset val="134"/>
      </rPr>
      <t>富士捷机动车智能检测装备生产基地</t>
    </r>
  </si>
  <si>
    <r>
      <rPr>
        <sz val="12"/>
        <color theme="1"/>
        <rFont val="仿宋_GB2312"/>
        <charset val="134"/>
      </rPr>
      <t>沣东智能制造创新园</t>
    </r>
  </si>
  <si>
    <r>
      <rPr>
        <sz val="12"/>
        <color theme="1"/>
        <rFont val="仿宋_GB2312"/>
        <charset val="134"/>
      </rPr>
      <t>环球印务扩产暨绿色包装智能制造工业园</t>
    </r>
  </si>
  <si>
    <r>
      <rPr>
        <sz val="12"/>
        <color theme="1"/>
        <rFont val="仿宋_GB2312"/>
        <charset val="134"/>
      </rPr>
      <t>中南高科产业园（一期）</t>
    </r>
  </si>
  <si>
    <r>
      <rPr>
        <sz val="12"/>
        <color theme="1"/>
        <rFont val="仿宋_GB2312"/>
        <charset val="134"/>
      </rPr>
      <t>科诗美隐形眼镜研发生产基地项目</t>
    </r>
  </si>
  <si>
    <r>
      <rPr>
        <sz val="12"/>
        <color theme="1"/>
        <rFont val="仿宋_GB2312"/>
        <charset val="134"/>
      </rPr>
      <t>康拓航空氧气系统制造项目</t>
    </r>
  </si>
  <si>
    <r>
      <rPr>
        <sz val="12"/>
        <color theme="1"/>
        <rFont val="仿宋_GB2312"/>
        <charset val="134"/>
      </rPr>
      <t>西咸空港光电子产品产研基地</t>
    </r>
  </si>
  <si>
    <r>
      <rPr>
        <sz val="12"/>
        <color theme="1"/>
        <rFont val="仿宋_GB2312"/>
        <charset val="134"/>
      </rPr>
      <t>陕西物流每一天供应链管理有限公司工业园项目</t>
    </r>
  </si>
  <si>
    <r>
      <rPr>
        <sz val="12"/>
        <color theme="1"/>
        <rFont val="仿宋_GB2312"/>
        <charset val="134"/>
      </rPr>
      <t>隆基绿能年产</t>
    </r>
    <r>
      <rPr>
        <sz val="12"/>
        <color theme="1"/>
        <rFont val="Times New Roman"/>
        <charset val="134"/>
      </rPr>
      <t>15GW</t>
    </r>
    <r>
      <rPr>
        <sz val="12"/>
        <color theme="1"/>
        <rFont val="仿宋_GB2312"/>
        <charset val="134"/>
      </rPr>
      <t>高效单晶电池项目</t>
    </r>
  </si>
  <si>
    <r>
      <rPr>
        <sz val="12"/>
        <color theme="1"/>
        <rFont val="仿宋_GB2312"/>
        <charset val="134"/>
      </rPr>
      <t>隆基绿能年产</t>
    </r>
    <r>
      <rPr>
        <sz val="12"/>
        <color theme="1"/>
        <rFont val="Times New Roman"/>
        <charset val="134"/>
      </rPr>
      <t>15GW</t>
    </r>
    <r>
      <rPr>
        <sz val="12"/>
        <color theme="1"/>
        <rFont val="仿宋_GB2312"/>
        <charset val="134"/>
      </rPr>
      <t>单晶硅片项目</t>
    </r>
  </si>
  <si>
    <r>
      <rPr>
        <sz val="12"/>
        <color theme="1"/>
        <rFont val="仿宋_GB2312"/>
        <charset val="134"/>
      </rPr>
      <t>法士特核心配件生产基地</t>
    </r>
  </si>
  <si>
    <r>
      <rPr>
        <sz val="12"/>
        <color theme="1"/>
        <rFont val="仿宋_GB2312"/>
        <charset val="134"/>
      </rPr>
      <t>中创为量子通信科技产业园</t>
    </r>
  </si>
  <si>
    <r>
      <rPr>
        <sz val="12"/>
        <color theme="1"/>
        <rFont val="仿宋_GB2312"/>
        <charset val="134"/>
      </rPr>
      <t>中富食品饮料加工生产基地</t>
    </r>
  </si>
  <si>
    <r>
      <rPr>
        <sz val="12"/>
        <color theme="1"/>
        <rFont val="仿宋_GB2312"/>
        <charset val="134"/>
      </rPr>
      <t>大医科技城项目</t>
    </r>
  </si>
  <si>
    <r>
      <rPr>
        <sz val="12"/>
        <color theme="1"/>
        <rFont val="仿宋_GB2312"/>
        <charset val="134"/>
      </rPr>
      <t>中国</t>
    </r>
    <r>
      <rPr>
        <sz val="12"/>
        <color theme="1"/>
        <rFont val="Times New Roman"/>
        <charset val="134"/>
      </rPr>
      <t>CO2</t>
    </r>
    <r>
      <rPr>
        <sz val="12"/>
        <color theme="1"/>
        <rFont val="仿宋_GB2312"/>
        <charset val="134"/>
      </rPr>
      <t>空气源热泵研发生产中心项目</t>
    </r>
  </si>
  <si>
    <r>
      <rPr>
        <sz val="12"/>
        <color theme="1"/>
        <rFont val="仿宋_GB2312"/>
        <charset val="134"/>
      </rPr>
      <t>翱翔小镇（二期）西工大智能飞行器产业化示范基地项目</t>
    </r>
  </si>
  <si>
    <r>
      <rPr>
        <sz val="12"/>
        <color theme="1"/>
        <rFont val="仿宋_GB2312"/>
        <charset val="134"/>
      </rPr>
      <t>天石扩产扩能建设项目</t>
    </r>
  </si>
  <si>
    <r>
      <rPr>
        <sz val="12"/>
        <color theme="1"/>
        <rFont val="仿宋_GB2312"/>
        <charset val="134"/>
      </rPr>
      <t>源杰半导体生产基地项目</t>
    </r>
  </si>
  <si>
    <r>
      <rPr>
        <sz val="12"/>
        <color theme="1"/>
        <rFont val="仿宋_GB2312"/>
        <charset val="134"/>
      </rPr>
      <t>国芯智谷</t>
    </r>
  </si>
  <si>
    <r>
      <rPr>
        <sz val="12"/>
        <color theme="1"/>
        <rFont val="仿宋_GB2312"/>
        <charset val="134"/>
      </rPr>
      <t>新一代半导体光子计数成像模块产业化</t>
    </r>
  </si>
  <si>
    <r>
      <rPr>
        <sz val="12"/>
        <color theme="1"/>
        <rFont val="仿宋_GB2312"/>
        <charset val="134"/>
      </rPr>
      <t>梅里众诚动物疫苗生产基地</t>
    </r>
  </si>
  <si>
    <r>
      <rPr>
        <sz val="12"/>
        <color theme="1"/>
        <rFont val="仿宋_GB2312"/>
        <charset val="134"/>
      </rPr>
      <t>创维智能家居生产基地</t>
    </r>
  </si>
  <si>
    <r>
      <rPr>
        <sz val="12"/>
        <color theme="1"/>
        <rFont val="仿宋_GB2312"/>
        <charset val="134"/>
      </rPr>
      <t>中车智轨生产基地</t>
    </r>
  </si>
  <si>
    <r>
      <rPr>
        <sz val="12"/>
        <color theme="1"/>
        <rFont val="仿宋_GB2312"/>
        <charset val="134"/>
      </rPr>
      <t>秦汉新城医疗科技港项目</t>
    </r>
  </si>
  <si>
    <r>
      <rPr>
        <sz val="12"/>
        <color theme="1"/>
        <rFont val="仿宋_GB2312"/>
        <charset val="134"/>
      </rPr>
      <t>圣宝鸿半导体及光伏生产设备制造基地项目</t>
    </r>
  </si>
  <si>
    <r>
      <rPr>
        <sz val="12"/>
        <color theme="1"/>
        <rFont val="仿宋_GB2312"/>
        <charset val="134"/>
      </rPr>
      <t>陕西西安中天建筑工业产业园二期项目</t>
    </r>
  </si>
  <si>
    <r>
      <rPr>
        <sz val="12"/>
        <color theme="1"/>
        <rFont val="仿宋_GB2312"/>
        <charset val="134"/>
      </rPr>
      <t>年产</t>
    </r>
    <r>
      <rPr>
        <sz val="12"/>
        <color theme="1"/>
        <rFont val="Times New Roman"/>
        <charset val="134"/>
      </rPr>
      <t>40</t>
    </r>
    <r>
      <rPr>
        <sz val="12"/>
        <color theme="1"/>
        <rFont val="仿宋_GB2312"/>
        <charset val="134"/>
      </rPr>
      <t>万立方米装配式建筑墙板生产线项目及人防配套建设项目</t>
    </r>
  </si>
  <si>
    <r>
      <rPr>
        <sz val="12"/>
        <color theme="1"/>
        <rFont val="仿宋_GB2312"/>
        <charset val="134"/>
      </rPr>
      <t>年产</t>
    </r>
    <r>
      <rPr>
        <sz val="12"/>
        <color theme="1"/>
        <rFont val="Times New Roman"/>
        <charset val="134"/>
      </rPr>
      <t>10</t>
    </r>
    <r>
      <rPr>
        <sz val="12"/>
        <color theme="1"/>
        <rFont val="仿宋_GB2312"/>
        <charset val="134"/>
      </rPr>
      <t>万立方米装配式混凝土预制构件生产线</t>
    </r>
  </si>
  <si>
    <r>
      <rPr>
        <sz val="12"/>
        <color theme="1"/>
        <rFont val="仿宋_GB2312"/>
        <charset val="134"/>
      </rPr>
      <t>液流储能及配套设备生产</t>
    </r>
  </si>
  <si>
    <r>
      <rPr>
        <sz val="12"/>
        <color theme="1"/>
        <rFont val="仿宋_GB2312"/>
        <charset val="134"/>
      </rPr>
      <t>秦岭中医药健康产业园</t>
    </r>
  </si>
  <si>
    <r>
      <rPr>
        <sz val="12"/>
        <color theme="1"/>
        <rFont val="仿宋_GB2312"/>
        <charset val="134"/>
      </rPr>
      <t>创普斯年产四万吨磷酸铁锂正极材料项目</t>
    </r>
  </si>
  <si>
    <r>
      <rPr>
        <sz val="12"/>
        <color theme="1"/>
        <rFont val="仿宋_GB2312"/>
        <charset val="134"/>
      </rPr>
      <t>泾河新城德元机械加工项目</t>
    </r>
  </si>
  <si>
    <r>
      <rPr>
        <sz val="12"/>
        <color theme="1"/>
        <rFont val="仿宋_GB2312"/>
        <charset val="134"/>
      </rPr>
      <t>西安汉优宠物食品、药品生产项目</t>
    </r>
  </si>
  <si>
    <r>
      <rPr>
        <sz val="12"/>
        <color theme="1"/>
        <rFont val="仿宋_GB2312"/>
        <charset val="134"/>
      </rPr>
      <t>秦汉新能源汽车零部件产业园（二期）</t>
    </r>
  </si>
  <si>
    <r>
      <rPr>
        <sz val="12"/>
        <color theme="1"/>
        <rFont val="仿宋_GB2312"/>
        <charset val="134"/>
      </rPr>
      <t>南玻西北生产基地项目</t>
    </r>
  </si>
  <si>
    <r>
      <rPr>
        <sz val="12"/>
        <color theme="1"/>
        <rFont val="仿宋_GB2312"/>
        <charset val="134"/>
      </rPr>
      <t>西玛小型电机生产基地</t>
    </r>
  </si>
  <si>
    <r>
      <rPr>
        <sz val="12"/>
        <color theme="1"/>
        <rFont val="仿宋_GB2312"/>
        <charset val="134"/>
      </rPr>
      <t>隆基绿能中央研究院项目</t>
    </r>
  </si>
  <si>
    <r>
      <rPr>
        <sz val="12"/>
        <color theme="1"/>
        <rFont val="Times New Roman"/>
        <charset val="134"/>
      </rPr>
      <t>1980</t>
    </r>
    <r>
      <rPr>
        <sz val="12"/>
        <color theme="1"/>
        <rFont val="仿宋_GB2312"/>
        <charset val="134"/>
      </rPr>
      <t>泾造中心</t>
    </r>
  </si>
  <si>
    <r>
      <rPr>
        <sz val="12"/>
        <color theme="1"/>
        <rFont val="仿宋_GB2312"/>
        <charset val="134"/>
      </rPr>
      <t>塬北新兴工业产业园</t>
    </r>
  </si>
  <si>
    <r>
      <rPr>
        <sz val="12"/>
        <color theme="1"/>
        <rFont val="仿宋_GB2312"/>
        <charset val="134"/>
      </rPr>
      <t>海辰云和医药生产基地</t>
    </r>
  </si>
  <si>
    <r>
      <rPr>
        <sz val="12"/>
        <color theme="1"/>
        <rFont val="仿宋_GB2312"/>
        <charset val="134"/>
      </rPr>
      <t>大唐网络</t>
    </r>
    <r>
      <rPr>
        <sz val="12"/>
        <color theme="1"/>
        <rFont val="Times New Roman"/>
        <charset val="134"/>
      </rPr>
      <t>5G</t>
    </r>
    <r>
      <rPr>
        <sz val="12"/>
        <color theme="1"/>
        <rFont val="仿宋_GB2312"/>
        <charset val="134"/>
      </rPr>
      <t>创新中心项目</t>
    </r>
  </si>
  <si>
    <r>
      <rPr>
        <sz val="12"/>
        <color theme="1"/>
        <rFont val="仿宋_GB2312"/>
        <charset val="134"/>
      </rPr>
      <t>益康龄健康谷项目</t>
    </r>
  </si>
  <si>
    <r>
      <rPr>
        <sz val="12"/>
        <color theme="1"/>
        <rFont val="仿宋_GB2312"/>
        <charset val="134"/>
      </rPr>
      <t>沣东大明宫创新港科技产业园</t>
    </r>
  </si>
  <si>
    <r>
      <rPr>
        <sz val="12"/>
        <color theme="1"/>
        <rFont val="仿宋_GB2312"/>
        <charset val="134"/>
      </rPr>
      <t>朋邦航空发动机零部件精密制造项目</t>
    </r>
  </si>
  <si>
    <r>
      <rPr>
        <sz val="12"/>
        <color theme="1"/>
        <rFont val="仿宋_GB2312"/>
        <charset val="134"/>
      </rPr>
      <t>国仪测控智能</t>
    </r>
    <r>
      <rPr>
        <sz val="12"/>
        <color theme="1"/>
        <rFont val="Times New Roman"/>
        <charset val="134"/>
      </rPr>
      <t xml:space="preserve"> </t>
    </r>
    <r>
      <rPr>
        <sz val="12"/>
        <color theme="1"/>
        <rFont val="仿宋_GB2312"/>
        <charset val="134"/>
      </rPr>
      <t>装备产业园</t>
    </r>
  </si>
  <si>
    <r>
      <rPr>
        <sz val="12"/>
        <color theme="1"/>
        <rFont val="仿宋_GB2312"/>
        <charset val="134"/>
      </rPr>
      <t>智能电网自动化设备研发制造基地</t>
    </r>
  </si>
  <si>
    <r>
      <rPr>
        <sz val="12"/>
        <color theme="1"/>
        <rFont val="仿宋_GB2312"/>
        <charset val="134"/>
      </rPr>
      <t>普汇中金空港科创园</t>
    </r>
  </si>
  <si>
    <r>
      <rPr>
        <sz val="12"/>
        <color theme="1"/>
        <rFont val="仿宋_GB2312"/>
        <charset val="134"/>
      </rPr>
      <t>年产</t>
    </r>
    <r>
      <rPr>
        <sz val="12"/>
        <color theme="1"/>
        <rFont val="Times New Roman"/>
        <charset val="134"/>
      </rPr>
      <t>15</t>
    </r>
    <r>
      <rPr>
        <sz val="12"/>
        <color theme="1"/>
        <rFont val="仿宋_GB2312"/>
        <charset val="134"/>
      </rPr>
      <t>亿只复合软包装袋（膜）生产建设项目</t>
    </r>
  </si>
  <si>
    <r>
      <rPr>
        <sz val="12"/>
        <color theme="1"/>
        <rFont val="仿宋_GB2312"/>
        <charset val="134"/>
      </rPr>
      <t>三一重装西部智能制造基地项目</t>
    </r>
  </si>
  <si>
    <r>
      <rPr>
        <sz val="12"/>
        <color theme="1"/>
        <rFont val="仿宋_GB2312"/>
        <charset val="134"/>
      </rPr>
      <t>中高频感应加热及淬火成套设备制造项目技术改造升级</t>
    </r>
  </si>
  <si>
    <r>
      <rPr>
        <sz val="12"/>
        <color theme="1"/>
        <rFont val="仿宋_GB2312"/>
        <charset val="134"/>
      </rPr>
      <t>宽幅纸机部件制造能力提升投资项目</t>
    </r>
  </si>
  <si>
    <r>
      <rPr>
        <sz val="12"/>
        <color theme="1"/>
        <rFont val="仿宋_GB2312"/>
        <charset val="134"/>
      </rPr>
      <t>精密机械加工生产线项目</t>
    </r>
  </si>
  <si>
    <r>
      <rPr>
        <sz val="12"/>
        <color theme="1"/>
        <rFont val="仿宋_GB2312"/>
        <charset val="134"/>
      </rPr>
      <t>胰岛</t>
    </r>
    <r>
      <rPr>
        <sz val="12"/>
        <color theme="1"/>
        <rFont val="Times New Roman"/>
        <charset val="134"/>
      </rPr>
      <t>β</t>
    </r>
    <r>
      <rPr>
        <sz val="12"/>
        <color theme="1"/>
        <rFont val="仿宋_GB2312"/>
        <charset val="134"/>
      </rPr>
      <t>细胞微囊化封装研发生产基地项目</t>
    </r>
  </si>
  <si>
    <r>
      <rPr>
        <sz val="12"/>
        <color theme="1"/>
        <rFont val="仿宋_GB2312"/>
        <charset val="134"/>
      </rPr>
      <t>发动机配件及总成制造项目</t>
    </r>
  </si>
  <si>
    <r>
      <rPr>
        <sz val="12"/>
        <color theme="1"/>
        <rFont val="仿宋_GB2312"/>
        <charset val="134"/>
      </rPr>
      <t>加热元件系统和智能装备生产研发项目</t>
    </r>
  </si>
  <si>
    <r>
      <rPr>
        <sz val="12"/>
        <color theme="1"/>
        <rFont val="仿宋_GB2312"/>
        <charset val="134"/>
      </rPr>
      <t>陕西省人类细胞资源库及陕西区域细胞制备中心</t>
    </r>
  </si>
  <si>
    <r>
      <rPr>
        <sz val="12"/>
        <color theme="1"/>
        <rFont val="仿宋_GB2312"/>
        <charset val="134"/>
      </rPr>
      <t>复合材料智能自动铺丝机项目</t>
    </r>
  </si>
  <si>
    <r>
      <rPr>
        <sz val="12"/>
        <color theme="1"/>
        <rFont val="仿宋_GB2312"/>
        <charset val="134"/>
      </rPr>
      <t>秦创原秦川集团高档工业母机创新基地</t>
    </r>
  </si>
  <si>
    <r>
      <rPr>
        <sz val="12"/>
        <color theme="1"/>
        <rFont val="仿宋_GB2312"/>
        <charset val="134"/>
      </rPr>
      <t>陕西今正药业生产基地项目</t>
    </r>
  </si>
  <si>
    <r>
      <rPr>
        <sz val="12"/>
        <color theme="1"/>
        <rFont val="仿宋_GB2312"/>
        <charset val="134"/>
      </rPr>
      <t>西电人工智能创新发展基地</t>
    </r>
  </si>
  <si>
    <r>
      <rPr>
        <sz val="12"/>
        <color theme="1"/>
        <rFont val="仿宋_GB2312"/>
        <charset val="134"/>
      </rPr>
      <t>泾河新城智造创新产业园二期（高端装备制造产业园区）</t>
    </r>
  </si>
  <si>
    <r>
      <rPr>
        <sz val="12"/>
        <color theme="1"/>
        <rFont val="仿宋_GB2312"/>
        <charset val="134"/>
      </rPr>
      <t>西无二电子信息集团新厂区建设项目</t>
    </r>
  </si>
  <si>
    <r>
      <rPr>
        <sz val="12"/>
        <color theme="1"/>
        <rFont val="仿宋_GB2312"/>
        <charset val="134"/>
      </rPr>
      <t>道路交通配套设施生产基地</t>
    </r>
  </si>
  <si>
    <r>
      <rPr>
        <sz val="12"/>
        <color theme="1"/>
        <rFont val="仿宋_GB2312"/>
        <charset val="134"/>
      </rPr>
      <t>西部新能源智能商用汽车创新中心项目</t>
    </r>
  </si>
  <si>
    <r>
      <rPr>
        <sz val="12"/>
        <color theme="1"/>
        <rFont val="仿宋_GB2312"/>
        <charset val="134"/>
      </rPr>
      <t>蓝辉科技光电新材料项目</t>
    </r>
  </si>
  <si>
    <r>
      <rPr>
        <sz val="12"/>
        <color theme="1"/>
        <rFont val="仿宋_GB2312"/>
        <charset val="134"/>
      </rPr>
      <t>自贸蓝湾二区产业园项目</t>
    </r>
  </si>
  <si>
    <r>
      <rPr>
        <sz val="12"/>
        <color theme="1"/>
        <rFont val="仿宋_GB2312"/>
        <charset val="134"/>
      </rPr>
      <t>中南秦云国际企业港项目</t>
    </r>
  </si>
  <si>
    <r>
      <rPr>
        <sz val="12"/>
        <color theme="1"/>
        <rFont val="仿宋_GB2312"/>
        <charset val="134"/>
      </rPr>
      <t>航空计算所（</t>
    </r>
    <r>
      <rPr>
        <sz val="12"/>
        <color theme="1"/>
        <rFont val="Times New Roman"/>
        <charset val="134"/>
      </rPr>
      <t>631</t>
    </r>
    <r>
      <rPr>
        <sz val="12"/>
        <color theme="1"/>
        <rFont val="仿宋_GB2312"/>
        <charset val="134"/>
      </rPr>
      <t>）翔腾航空芯片项目</t>
    </r>
  </si>
  <si>
    <r>
      <rPr>
        <sz val="12"/>
        <color theme="1"/>
        <rFont val="仿宋_GB2312"/>
        <charset val="134"/>
      </rPr>
      <t>欣旺达新能源产业基地项目</t>
    </r>
  </si>
  <si>
    <r>
      <rPr>
        <sz val="12"/>
        <color theme="1"/>
        <rFont val="仿宋_GB2312"/>
        <charset val="134"/>
      </rPr>
      <t>高能源锂电池正极材料产业化</t>
    </r>
  </si>
  <si>
    <r>
      <rPr>
        <sz val="12"/>
        <color theme="1"/>
        <rFont val="仿宋_GB2312"/>
        <charset val="134"/>
      </rPr>
      <t>中核西安仪器泾河新城产业园项目</t>
    </r>
  </si>
  <si>
    <r>
      <rPr>
        <sz val="12"/>
        <color theme="1"/>
        <rFont val="仿宋_GB2312"/>
        <charset val="134"/>
      </rPr>
      <t>隆基未来电池研发中心项目</t>
    </r>
  </si>
  <si>
    <r>
      <rPr>
        <sz val="12"/>
        <color theme="1"/>
        <rFont val="仿宋_GB2312"/>
        <charset val="134"/>
      </rPr>
      <t>国家超导中心项目</t>
    </r>
  </si>
  <si>
    <r>
      <rPr>
        <sz val="12"/>
        <color theme="1"/>
        <rFont val="仿宋_GB2312"/>
        <charset val="134"/>
      </rPr>
      <t>沣东虹桥电子信息产业基地项目（一期）</t>
    </r>
  </si>
  <si>
    <r>
      <rPr>
        <sz val="12"/>
        <color theme="1"/>
        <rFont val="仿宋_GB2312"/>
        <charset val="134"/>
      </rPr>
      <t>建筑支护设备生产基地及总部结算中心项目</t>
    </r>
  </si>
  <si>
    <r>
      <rPr>
        <sz val="12"/>
        <color theme="1"/>
        <rFont val="仿宋_GB2312"/>
        <charset val="134"/>
      </rPr>
      <t>陕煤（秦创原）高效能源电池材料扩能项目</t>
    </r>
  </si>
  <si>
    <r>
      <rPr>
        <sz val="12"/>
        <color theme="1"/>
        <rFont val="仿宋_GB2312"/>
        <charset val="134"/>
      </rPr>
      <t>人福医药产业园项目</t>
    </r>
  </si>
  <si>
    <r>
      <rPr>
        <sz val="12"/>
        <color theme="1"/>
        <rFont val="仿宋_GB2312"/>
        <charset val="134"/>
      </rPr>
      <t>御氢氢能源新材料与装备制造生产基地</t>
    </r>
  </si>
  <si>
    <r>
      <rPr>
        <sz val="12"/>
        <color theme="1"/>
        <rFont val="仿宋_GB2312"/>
        <charset val="134"/>
      </rPr>
      <t>沣东新城光电信息产业园</t>
    </r>
  </si>
  <si>
    <r>
      <rPr>
        <sz val="12"/>
        <color theme="1"/>
        <rFont val="仿宋_GB2312"/>
        <charset val="134"/>
      </rPr>
      <t>诚域健康科技产业园建设项</t>
    </r>
  </si>
  <si>
    <r>
      <rPr>
        <sz val="12"/>
        <color theme="1"/>
        <rFont val="仿宋_GB2312"/>
        <charset val="134"/>
      </rPr>
      <t>锦鹏空天制造产业园</t>
    </r>
  </si>
  <si>
    <r>
      <rPr>
        <sz val="12"/>
        <color theme="1"/>
        <rFont val="仿宋_GB2312"/>
        <charset val="134"/>
      </rPr>
      <t>自贸蓝湾三区</t>
    </r>
    <r>
      <rPr>
        <sz val="12"/>
        <color theme="1"/>
        <rFont val="Times New Roman"/>
        <charset val="134"/>
      </rPr>
      <t xml:space="preserve"> </t>
    </r>
    <r>
      <rPr>
        <sz val="12"/>
        <color theme="1"/>
        <rFont val="仿宋_GB2312"/>
        <charset val="134"/>
      </rPr>
      <t>产业园项目</t>
    </r>
  </si>
  <si>
    <r>
      <rPr>
        <sz val="12"/>
        <color theme="1"/>
        <rFont val="仿宋_GB2312"/>
        <charset val="134"/>
      </rPr>
      <t>鲲鹏智造园项目</t>
    </r>
  </si>
  <si>
    <r>
      <rPr>
        <sz val="12"/>
        <color theme="1"/>
        <rFont val="仿宋_GB2312"/>
        <charset val="134"/>
      </rPr>
      <t>无轨运输设备生产基地项目</t>
    </r>
  </si>
  <si>
    <r>
      <rPr>
        <sz val="12"/>
        <color theme="1"/>
        <rFont val="仿宋_GB2312"/>
        <charset val="134"/>
      </rPr>
      <t>航空零部件研发生产基地</t>
    </r>
  </si>
  <si>
    <r>
      <rPr>
        <sz val="12"/>
        <color theme="1"/>
        <rFont val="仿宋_GB2312"/>
        <charset val="134"/>
      </rPr>
      <t>大健康科技产业园</t>
    </r>
  </si>
  <si>
    <r>
      <rPr>
        <sz val="12"/>
        <color theme="1"/>
        <rFont val="仿宋_GB2312"/>
        <charset val="134"/>
      </rPr>
      <t>西安环普沣东创新城项目（一期）</t>
    </r>
  </si>
  <si>
    <r>
      <rPr>
        <sz val="12"/>
        <color theme="1"/>
        <rFont val="仿宋_GB2312"/>
        <charset val="134"/>
      </rPr>
      <t>软通动力西北总部及产业互联网基地</t>
    </r>
  </si>
  <si>
    <r>
      <rPr>
        <sz val="12"/>
        <color theme="1"/>
        <rFont val="仿宋_GB2312"/>
        <charset val="134"/>
      </rPr>
      <t>西北工业大学无人系统技术研究院</t>
    </r>
  </si>
  <si>
    <r>
      <rPr>
        <sz val="12"/>
        <color theme="1"/>
        <rFont val="仿宋_GB2312"/>
        <charset val="134"/>
      </rPr>
      <t>光电子学研究与创新中心项目</t>
    </r>
  </si>
  <si>
    <r>
      <rPr>
        <sz val="12"/>
        <color theme="1"/>
        <rFont val="仿宋_GB2312"/>
        <charset val="134"/>
      </rPr>
      <t>斯莱克西安研发中心及产业孵化基地</t>
    </r>
  </si>
  <si>
    <r>
      <rPr>
        <sz val="12"/>
        <color theme="1"/>
        <rFont val="仿宋_GB2312"/>
        <charset val="134"/>
      </rPr>
      <t>中国西部科技创新港二期</t>
    </r>
    <r>
      <rPr>
        <sz val="12"/>
        <color theme="1"/>
        <rFont val="Times New Roman"/>
        <charset val="134"/>
      </rPr>
      <t>A</t>
    </r>
    <r>
      <rPr>
        <sz val="12"/>
        <color theme="1"/>
        <rFont val="仿宋_GB2312"/>
        <charset val="134"/>
      </rPr>
      <t>板块（原名：中国丝路西部创新港（一期）</t>
    </r>
  </si>
  <si>
    <r>
      <rPr>
        <sz val="12"/>
        <color theme="1"/>
        <rFont val="仿宋_GB2312"/>
        <charset val="134"/>
      </rPr>
      <t>丝路国际水务科创园</t>
    </r>
  </si>
  <si>
    <r>
      <rPr>
        <sz val="12"/>
        <color theme="1"/>
        <rFont val="仿宋_GB2312"/>
        <charset val="134"/>
      </rPr>
      <t>秦创原创新生态城</t>
    </r>
  </si>
  <si>
    <r>
      <rPr>
        <sz val="12"/>
        <color theme="1"/>
        <rFont val="仿宋_GB2312"/>
        <charset val="134"/>
      </rPr>
      <t>陕西数字医药产业园</t>
    </r>
  </si>
  <si>
    <r>
      <rPr>
        <sz val="12"/>
        <color theme="1"/>
        <rFont val="仿宋_GB2312"/>
        <charset val="134"/>
      </rPr>
      <t>西部云谷三期项目</t>
    </r>
  </si>
  <si>
    <r>
      <rPr>
        <sz val="12"/>
        <color theme="1"/>
        <rFont val="仿宋_GB2312"/>
        <charset val="134"/>
      </rPr>
      <t>西安中兴深蓝科技产业园</t>
    </r>
  </si>
  <si>
    <r>
      <rPr>
        <sz val="12"/>
        <color theme="1"/>
        <rFont val="仿宋_GB2312"/>
        <charset val="134"/>
      </rPr>
      <t>秦创原立体联动孵化器建设项目（西部生命科学园）</t>
    </r>
  </si>
  <si>
    <r>
      <rPr>
        <sz val="12"/>
        <color theme="1"/>
        <rFont val="仿宋_GB2312"/>
        <charset val="134"/>
      </rPr>
      <t>沣东国际智能科创园</t>
    </r>
  </si>
  <si>
    <r>
      <rPr>
        <sz val="12"/>
        <color theme="1"/>
        <rFont val="仿宋_GB2312"/>
        <charset val="134"/>
      </rPr>
      <t>中国电信陕西公司云计算（陕西）基地二期项目</t>
    </r>
  </si>
  <si>
    <r>
      <rPr>
        <sz val="12"/>
        <color theme="1"/>
        <rFont val="仿宋_GB2312"/>
        <charset val="134"/>
      </rPr>
      <t>中车西部创新研发中心项目</t>
    </r>
  </si>
  <si>
    <r>
      <rPr>
        <sz val="12"/>
        <color theme="1"/>
        <rFont val="仿宋_GB2312"/>
        <charset val="134"/>
      </rPr>
      <t>沣云智造园</t>
    </r>
  </si>
  <si>
    <r>
      <rPr>
        <sz val="12"/>
        <color theme="1"/>
        <rFont val="仿宋_GB2312"/>
        <charset val="134"/>
      </rPr>
      <t>临空智慧云港（二期）</t>
    </r>
  </si>
  <si>
    <r>
      <rPr>
        <sz val="12"/>
        <color theme="1"/>
        <rFont val="仿宋_GB2312"/>
        <charset val="134"/>
      </rPr>
      <t>中国移动（陕西西咸新区）数据中心二期</t>
    </r>
  </si>
  <si>
    <r>
      <rPr>
        <sz val="12"/>
        <color theme="1"/>
        <rFont val="仿宋_GB2312"/>
        <charset val="134"/>
      </rPr>
      <t>中国联通陕西西安数据中心二期项目</t>
    </r>
  </si>
  <si>
    <r>
      <rPr>
        <sz val="12"/>
        <color theme="1"/>
        <rFont val="仿宋_GB2312"/>
        <charset val="134"/>
      </rPr>
      <t>曹家滩创新中心项目</t>
    </r>
  </si>
  <si>
    <r>
      <rPr>
        <sz val="12"/>
        <color theme="1"/>
        <rFont val="仿宋_GB2312"/>
        <charset val="134"/>
      </rPr>
      <t>自贸蓝湾一区产业园</t>
    </r>
  </si>
  <si>
    <r>
      <rPr>
        <sz val="12"/>
        <color theme="1"/>
        <rFont val="仿宋_GB2312"/>
        <charset val="134"/>
      </rPr>
      <t>联东</t>
    </r>
    <r>
      <rPr>
        <sz val="12"/>
        <color theme="1"/>
        <rFont val="Times New Roman"/>
        <charset val="134"/>
      </rPr>
      <t>U</t>
    </r>
    <r>
      <rPr>
        <sz val="12"/>
        <color theme="1"/>
        <rFont val="仿宋_GB2312"/>
        <charset val="134"/>
      </rPr>
      <t>谷</t>
    </r>
    <r>
      <rPr>
        <sz val="12"/>
        <color theme="1"/>
        <rFont val="Times New Roman"/>
        <charset val="134"/>
      </rPr>
      <t>·</t>
    </r>
    <r>
      <rPr>
        <sz val="12"/>
        <color theme="1"/>
        <rFont val="仿宋_GB2312"/>
        <charset val="134"/>
      </rPr>
      <t>沣西科技创新谷</t>
    </r>
  </si>
  <si>
    <r>
      <rPr>
        <sz val="12"/>
        <color theme="1"/>
        <rFont val="仿宋_GB2312"/>
        <charset val="134"/>
      </rPr>
      <t>沣翼现代智造园</t>
    </r>
  </si>
  <si>
    <r>
      <rPr>
        <sz val="12"/>
        <color theme="1"/>
        <rFont val="仿宋_GB2312"/>
        <charset val="134"/>
      </rPr>
      <t>今正药品研发与服务中心项目</t>
    </r>
  </si>
  <si>
    <r>
      <rPr>
        <sz val="12"/>
        <color theme="1"/>
        <rFont val="仿宋_GB2312"/>
        <charset val="134"/>
      </rPr>
      <t>沣东新城数字产业园</t>
    </r>
  </si>
  <si>
    <r>
      <rPr>
        <sz val="12"/>
        <color theme="1"/>
        <rFont val="仿宋_GB2312"/>
        <charset val="134"/>
      </rPr>
      <t>协同创新基地</t>
    </r>
  </si>
  <si>
    <r>
      <rPr>
        <sz val="12"/>
        <color theme="1"/>
        <rFont val="仿宋_GB2312"/>
        <charset val="134"/>
      </rPr>
      <t>航天科工西北科技创新产业园二期</t>
    </r>
  </si>
  <si>
    <r>
      <rPr>
        <sz val="12"/>
        <color theme="1"/>
        <rFont val="仿宋_GB2312"/>
        <charset val="134"/>
      </rPr>
      <t>三航军工特装科创产业园项目</t>
    </r>
  </si>
  <si>
    <r>
      <rPr>
        <sz val="12"/>
        <color theme="1"/>
        <rFont val="仿宋_GB2312"/>
        <charset val="134"/>
      </rPr>
      <t>康龙化成生物医药</t>
    </r>
    <r>
      <rPr>
        <sz val="12"/>
        <color theme="1"/>
        <rFont val="Times New Roman"/>
        <charset val="134"/>
      </rPr>
      <t xml:space="preserve"> </t>
    </r>
    <r>
      <rPr>
        <sz val="12"/>
        <color theme="1"/>
        <rFont val="仿宋_GB2312"/>
        <charset val="134"/>
      </rPr>
      <t>研发项目</t>
    </r>
  </si>
  <si>
    <r>
      <rPr>
        <sz val="12"/>
        <color theme="1"/>
        <rFont val="仿宋_GB2312"/>
        <charset val="134"/>
      </rPr>
      <t>陕西津达线缆制造有限公司特种电缆</t>
    </r>
    <r>
      <rPr>
        <sz val="12"/>
        <color theme="1"/>
        <rFont val="Times New Roman"/>
        <charset val="134"/>
      </rPr>
      <t>3</t>
    </r>
    <r>
      <rPr>
        <sz val="12"/>
        <color theme="1"/>
        <rFont val="仿宋_GB2312"/>
        <charset val="134"/>
      </rPr>
      <t>号厂房</t>
    </r>
  </si>
  <si>
    <r>
      <rPr>
        <sz val="12"/>
        <color theme="1"/>
        <rFont val="仿宋_GB2312"/>
        <charset val="134"/>
      </rPr>
      <t>沣东热电升级改造项目</t>
    </r>
  </si>
  <si>
    <r>
      <rPr>
        <sz val="12"/>
        <color theme="1"/>
        <rFont val="仿宋_GB2312"/>
        <charset val="134"/>
      </rPr>
      <t>中国国际丝路中心大厦</t>
    </r>
  </si>
  <si>
    <r>
      <rPr>
        <sz val="12"/>
        <color theme="1"/>
        <rFont val="仿宋_GB2312"/>
        <charset val="134"/>
      </rPr>
      <t>绿地智创金融谷项目</t>
    </r>
  </si>
  <si>
    <r>
      <rPr>
        <sz val="12"/>
        <color theme="1"/>
        <rFont val="仿宋_GB2312"/>
        <charset val="134"/>
      </rPr>
      <t>中国国际丝路中心一期</t>
    </r>
  </si>
  <si>
    <r>
      <rPr>
        <sz val="12"/>
        <color theme="1"/>
        <rFont val="仿宋_GB2312"/>
        <charset val="134"/>
      </rPr>
      <t>陕建丝路创发中心企业总部</t>
    </r>
  </si>
  <si>
    <r>
      <rPr>
        <sz val="12"/>
        <color theme="1"/>
        <rFont val="仿宋_GB2312"/>
        <charset val="134"/>
      </rPr>
      <t>西安空港企业总部商务中心项目</t>
    </r>
  </si>
  <si>
    <r>
      <rPr>
        <sz val="12"/>
        <color theme="1"/>
        <rFont val="Times New Roman"/>
        <charset val="134"/>
      </rPr>
      <t>UPARK</t>
    </r>
    <r>
      <rPr>
        <sz val="12"/>
        <color theme="1"/>
        <rFont val="仿宋_GB2312"/>
        <charset val="134"/>
      </rPr>
      <t>总部基地项目</t>
    </r>
  </si>
  <si>
    <r>
      <rPr>
        <sz val="12"/>
        <color theme="1"/>
        <rFont val="仿宋_GB2312"/>
        <charset val="134"/>
      </rPr>
      <t>华润置地</t>
    </r>
    <r>
      <rPr>
        <sz val="12"/>
        <color theme="1"/>
        <rFont val="Times New Roman"/>
        <charset val="134"/>
      </rPr>
      <t>·</t>
    </r>
    <r>
      <rPr>
        <sz val="12"/>
        <color theme="1"/>
        <rFont val="仿宋_GB2312"/>
        <charset val="134"/>
      </rPr>
      <t>万象里（商业）</t>
    </r>
  </si>
  <si>
    <r>
      <rPr>
        <sz val="12"/>
        <color theme="1"/>
        <rFont val="仿宋_GB2312"/>
        <charset val="134"/>
      </rPr>
      <t>绿地能源国际金融中心项目</t>
    </r>
    <r>
      <rPr>
        <sz val="12"/>
        <color theme="1"/>
        <rFont val="Times New Roman"/>
        <charset val="134"/>
      </rPr>
      <t>B</t>
    </r>
    <r>
      <rPr>
        <sz val="12"/>
        <color theme="1"/>
        <rFont val="仿宋_GB2312"/>
        <charset val="134"/>
      </rPr>
      <t>地块</t>
    </r>
  </si>
  <si>
    <r>
      <rPr>
        <sz val="12"/>
        <color theme="1"/>
        <rFont val="仿宋_GB2312"/>
        <charset val="134"/>
      </rPr>
      <t>陕西省长安航旅酒店集群项目</t>
    </r>
  </si>
  <si>
    <r>
      <rPr>
        <sz val="12"/>
        <color theme="1"/>
        <rFont val="仿宋_GB2312"/>
        <charset val="134"/>
      </rPr>
      <t>万科大都会四期（商业综合体）</t>
    </r>
  </si>
  <si>
    <r>
      <rPr>
        <sz val="12"/>
        <color theme="1"/>
        <rFont val="仿宋_GB2312"/>
        <charset val="134"/>
      </rPr>
      <t>绿地能源国际金融中心项目</t>
    </r>
    <r>
      <rPr>
        <sz val="12"/>
        <color theme="1"/>
        <rFont val="Times New Roman"/>
        <charset val="134"/>
      </rPr>
      <t>D</t>
    </r>
    <r>
      <rPr>
        <sz val="12"/>
        <color theme="1"/>
        <rFont val="仿宋_GB2312"/>
        <charset val="134"/>
      </rPr>
      <t>地块</t>
    </r>
  </si>
  <si>
    <r>
      <rPr>
        <sz val="12"/>
        <color theme="1"/>
        <rFont val="仿宋_GB2312"/>
        <charset val="134"/>
      </rPr>
      <t>中天智汇港企业总部园</t>
    </r>
  </si>
  <si>
    <r>
      <rPr>
        <sz val="12"/>
        <color theme="1"/>
        <rFont val="仿宋_GB2312"/>
        <charset val="134"/>
      </rPr>
      <t>万科大都会一期（商业综合体）</t>
    </r>
  </si>
  <si>
    <r>
      <rPr>
        <sz val="12"/>
        <color theme="1"/>
        <rFont val="仿宋_GB2312"/>
        <charset val="134"/>
      </rPr>
      <t>西安空港企业总部基地项目</t>
    </r>
  </si>
  <si>
    <r>
      <rPr>
        <sz val="12"/>
        <color theme="1"/>
        <rFont val="仿宋_GB2312"/>
        <charset val="134"/>
      </rPr>
      <t>中南云玺（商务广场）</t>
    </r>
  </si>
  <si>
    <r>
      <rPr>
        <sz val="12"/>
        <color theme="1"/>
        <rFont val="仿宋_GB2312"/>
        <charset val="134"/>
      </rPr>
      <t>浙商银行科研中心（西安）项目</t>
    </r>
  </si>
  <si>
    <r>
      <rPr>
        <sz val="12"/>
        <color theme="1"/>
        <rFont val="仿宋_GB2312"/>
        <charset val="134"/>
      </rPr>
      <t>旭生国际文化展示中心</t>
    </r>
  </si>
  <si>
    <r>
      <rPr>
        <sz val="12"/>
        <color theme="1"/>
        <rFont val="仿宋_GB2312"/>
        <charset val="134"/>
      </rPr>
      <t>泾河</t>
    </r>
    <r>
      <rPr>
        <sz val="12"/>
        <color theme="1"/>
        <rFont val="Times New Roman"/>
        <charset val="134"/>
      </rPr>
      <t>·</t>
    </r>
    <r>
      <rPr>
        <sz val="12"/>
        <color theme="1"/>
        <rFont val="仿宋_GB2312"/>
        <charset val="134"/>
      </rPr>
      <t>荟智广场</t>
    </r>
  </si>
  <si>
    <r>
      <rPr>
        <sz val="12"/>
        <color theme="1"/>
        <rFont val="仿宋_GB2312"/>
        <charset val="134"/>
      </rPr>
      <t>中南菩悦东望天誉（新经济中心）</t>
    </r>
  </si>
  <si>
    <r>
      <rPr>
        <sz val="12"/>
        <color theme="1"/>
        <rFont val="仿宋_GB2312"/>
        <charset val="134"/>
      </rPr>
      <t>奥特莱斯二期</t>
    </r>
  </si>
  <si>
    <r>
      <rPr>
        <sz val="12"/>
        <color theme="1"/>
        <rFont val="仿宋_GB2312"/>
        <charset val="134"/>
      </rPr>
      <t>西安宝能汽车智慧谷项目（一期）</t>
    </r>
  </si>
  <si>
    <r>
      <rPr>
        <sz val="12"/>
        <color theme="1"/>
        <rFont val="仿宋_GB2312"/>
        <charset val="134"/>
      </rPr>
      <t>云翼飞行训练中心项目</t>
    </r>
  </si>
  <si>
    <r>
      <rPr>
        <sz val="12"/>
        <color theme="1"/>
        <rFont val="仿宋_GB2312"/>
        <charset val="134"/>
      </rPr>
      <t>云冠时代广场</t>
    </r>
  </si>
  <si>
    <r>
      <rPr>
        <sz val="12"/>
        <color theme="1"/>
        <rFont val="仿宋_GB2312"/>
        <charset val="134"/>
      </rPr>
      <t>空港领创大厦</t>
    </r>
  </si>
  <si>
    <r>
      <rPr>
        <sz val="12"/>
        <color theme="1"/>
        <rFont val="仿宋_GB2312"/>
        <charset val="134"/>
      </rPr>
      <t>空港领锋大厦</t>
    </r>
  </si>
  <si>
    <r>
      <rPr>
        <sz val="12"/>
        <color theme="1"/>
        <rFont val="仿宋_GB2312"/>
        <charset val="134"/>
      </rPr>
      <t>西安中梁百悦荟商业广场</t>
    </r>
  </si>
  <si>
    <r>
      <rPr>
        <sz val="12"/>
        <color theme="1"/>
        <rFont val="仿宋_GB2312"/>
        <charset val="134"/>
      </rPr>
      <t>幸福航空总部基地中心</t>
    </r>
  </si>
  <si>
    <r>
      <rPr>
        <sz val="12"/>
        <color theme="1"/>
        <rFont val="仿宋_GB2312"/>
        <charset val="134"/>
      </rPr>
      <t>泾河新城泾河智谷项目（一期）</t>
    </r>
  </si>
  <si>
    <r>
      <rPr>
        <sz val="12"/>
        <color theme="1"/>
        <rFont val="仿宋_GB2312"/>
        <charset val="134"/>
      </rPr>
      <t>西咸经济交流服务中心（</t>
    </r>
    <r>
      <rPr>
        <sz val="12"/>
        <color theme="1"/>
        <rFont val="Times New Roman"/>
        <charset val="134"/>
      </rPr>
      <t>3#</t>
    </r>
    <r>
      <rPr>
        <sz val="12"/>
        <color theme="1"/>
        <rFont val="仿宋_GB2312"/>
        <charset val="134"/>
      </rPr>
      <t>地块）二期</t>
    </r>
  </si>
  <si>
    <r>
      <rPr>
        <sz val="12"/>
        <color theme="1"/>
        <rFont val="仿宋_GB2312"/>
        <charset val="134"/>
      </rPr>
      <t>西咸圣丰广场</t>
    </r>
  </si>
  <si>
    <r>
      <rPr>
        <sz val="12"/>
        <color theme="1"/>
        <rFont val="Times New Roman"/>
        <charset val="134"/>
      </rPr>
      <t>OCT</t>
    </r>
    <r>
      <rPr>
        <sz val="12"/>
        <color theme="1"/>
        <rFont val="仿宋_GB2312"/>
        <charset val="134"/>
      </rPr>
      <t>华侨城</t>
    </r>
    <r>
      <rPr>
        <sz val="12"/>
        <color theme="1"/>
        <rFont val="Times New Roman"/>
        <charset val="134"/>
      </rPr>
      <t>·</t>
    </r>
    <r>
      <rPr>
        <sz val="12"/>
        <color theme="1"/>
        <rFont val="仿宋_GB2312"/>
        <charset val="134"/>
      </rPr>
      <t>创想中心（地块一）</t>
    </r>
  </si>
  <si>
    <r>
      <rPr>
        <sz val="12"/>
        <color theme="1"/>
        <rFont val="仿宋_GB2312"/>
        <charset val="134"/>
      </rPr>
      <t>西安中升广汽丰田</t>
    </r>
    <r>
      <rPr>
        <sz val="12"/>
        <color theme="1"/>
        <rFont val="Times New Roman"/>
        <charset val="134"/>
      </rPr>
      <t>4s</t>
    </r>
    <r>
      <rPr>
        <sz val="12"/>
        <color theme="1"/>
        <rFont val="仿宋_GB2312"/>
        <charset val="134"/>
      </rPr>
      <t>店</t>
    </r>
  </si>
  <si>
    <r>
      <rPr>
        <sz val="12"/>
        <color theme="1"/>
        <rFont val="仿宋_GB2312"/>
        <charset val="134"/>
      </rPr>
      <t>锦源大厦</t>
    </r>
  </si>
  <si>
    <r>
      <rPr>
        <sz val="12"/>
        <color theme="1"/>
        <rFont val="仿宋_GB2312"/>
        <charset val="134"/>
      </rPr>
      <t>中润总部办公中心项目（原中业嘉豪总部项目）</t>
    </r>
  </si>
  <si>
    <r>
      <rPr>
        <sz val="12"/>
        <color theme="1"/>
        <rFont val="仿宋_GB2312"/>
        <charset val="134"/>
      </rPr>
      <t>泾河</t>
    </r>
    <r>
      <rPr>
        <sz val="12"/>
        <color theme="1"/>
        <rFont val="Times New Roman"/>
        <charset val="134"/>
      </rPr>
      <t>·</t>
    </r>
    <r>
      <rPr>
        <sz val="12"/>
        <color theme="1"/>
        <rFont val="仿宋_GB2312"/>
        <charset val="134"/>
      </rPr>
      <t>创智中心</t>
    </r>
    <r>
      <rPr>
        <sz val="12"/>
        <color theme="1"/>
        <rFont val="Times New Roman"/>
        <charset val="134"/>
      </rPr>
      <t xml:space="preserve"> </t>
    </r>
    <r>
      <rPr>
        <sz val="12"/>
        <color theme="1"/>
        <rFont val="仿宋_GB2312"/>
        <charset val="134"/>
      </rPr>
      <t>（科技创新产业园区）</t>
    </r>
  </si>
  <si>
    <r>
      <rPr>
        <sz val="12"/>
        <color theme="1"/>
        <rFont val="仿宋_GB2312"/>
        <charset val="134"/>
      </rPr>
      <t>空港领航大厦二期</t>
    </r>
  </si>
  <si>
    <r>
      <rPr>
        <sz val="12"/>
        <color theme="1"/>
        <rFont val="仿宋_GB2312"/>
        <charset val="134"/>
      </rPr>
      <t>空港花园商业广场一期</t>
    </r>
  </si>
  <si>
    <r>
      <rPr>
        <sz val="12"/>
        <color theme="1"/>
        <rFont val="仿宋_GB2312"/>
        <charset val="134"/>
      </rPr>
      <t>东岭西北总部项目</t>
    </r>
  </si>
  <si>
    <r>
      <rPr>
        <sz val="12"/>
        <color theme="1"/>
        <rFont val="仿宋_GB2312"/>
        <charset val="134"/>
      </rPr>
      <t>秦汉樾园（商业）</t>
    </r>
  </si>
  <si>
    <r>
      <rPr>
        <sz val="12"/>
        <color theme="1"/>
        <rFont val="仿宋_GB2312"/>
        <charset val="134"/>
      </rPr>
      <t>西藏航空西安运行基地</t>
    </r>
  </si>
  <si>
    <r>
      <rPr>
        <sz val="12"/>
        <color theme="1"/>
        <rFont val="仿宋_GB2312"/>
        <charset val="134"/>
      </rPr>
      <t>普汇中金生命科学</t>
    </r>
    <r>
      <rPr>
        <sz val="12"/>
        <color theme="1"/>
        <rFont val="Times New Roman"/>
        <charset val="134"/>
      </rPr>
      <t xml:space="preserve"> </t>
    </r>
    <r>
      <rPr>
        <sz val="12"/>
        <color theme="1"/>
        <rFont val="仿宋_GB2312"/>
        <charset val="134"/>
      </rPr>
      <t>国际合作中心</t>
    </r>
  </si>
  <si>
    <r>
      <rPr>
        <sz val="12"/>
        <color theme="1"/>
        <rFont val="仿宋_GB2312"/>
        <charset val="134"/>
      </rPr>
      <t>沣西万博酒店项目</t>
    </r>
  </si>
  <si>
    <r>
      <rPr>
        <sz val="12"/>
        <color theme="1"/>
        <rFont val="仿宋_GB2312"/>
        <charset val="134"/>
      </rPr>
      <t>泊湾中心（青年公寓）</t>
    </r>
  </si>
  <si>
    <r>
      <rPr>
        <sz val="12"/>
        <color theme="1"/>
        <rFont val="仿宋_GB2312"/>
        <charset val="134"/>
      </rPr>
      <t>周陵星</t>
    </r>
    <r>
      <rPr>
        <sz val="12"/>
        <color theme="1"/>
        <rFont val="Times New Roman"/>
        <charset val="134"/>
      </rPr>
      <t>park</t>
    </r>
  </si>
  <si>
    <r>
      <rPr>
        <sz val="12"/>
        <color theme="1"/>
        <rFont val="仿宋_GB2312"/>
        <charset val="134"/>
      </rPr>
      <t>沣东智谷二期</t>
    </r>
  </si>
  <si>
    <r>
      <rPr>
        <sz val="12"/>
        <color theme="1"/>
        <rFont val="仿宋_GB2312"/>
        <charset val="134"/>
      </rPr>
      <t>泾河文化创意产</t>
    </r>
    <r>
      <rPr>
        <sz val="12"/>
        <color theme="1"/>
        <rFont val="Times New Roman"/>
        <charset val="134"/>
      </rPr>
      <t xml:space="preserve">
</t>
    </r>
    <r>
      <rPr>
        <sz val="12"/>
        <color theme="1"/>
        <rFont val="仿宋_GB2312"/>
        <charset val="134"/>
      </rPr>
      <t>业园</t>
    </r>
  </si>
  <si>
    <r>
      <rPr>
        <sz val="12"/>
        <color theme="1"/>
        <rFont val="仿宋_GB2312"/>
        <charset val="134"/>
      </rPr>
      <t>文创小镇二期</t>
    </r>
  </si>
  <si>
    <r>
      <rPr>
        <sz val="12"/>
        <color theme="1"/>
        <rFont val="仿宋_GB2312"/>
        <charset val="134"/>
      </rPr>
      <t>天众中心</t>
    </r>
  </si>
  <si>
    <r>
      <rPr>
        <sz val="12"/>
        <color theme="1"/>
        <rFont val="Times New Roman"/>
        <charset val="134"/>
      </rPr>
      <t>OCT</t>
    </r>
    <r>
      <rPr>
        <sz val="12"/>
        <color theme="1"/>
        <rFont val="仿宋_GB2312"/>
        <charset val="134"/>
      </rPr>
      <t>华侨城</t>
    </r>
    <r>
      <rPr>
        <sz val="12"/>
        <color theme="1"/>
        <rFont val="Times New Roman"/>
        <charset val="134"/>
      </rPr>
      <t>·</t>
    </r>
    <r>
      <rPr>
        <sz val="12"/>
        <color theme="1"/>
        <rFont val="仿宋_GB2312"/>
        <charset val="134"/>
      </rPr>
      <t>创想中心（地块三）</t>
    </r>
  </si>
  <si>
    <r>
      <rPr>
        <sz val="12"/>
        <color theme="1"/>
        <rFont val="仿宋_GB2312"/>
        <charset val="134"/>
      </rPr>
      <t>万科星誉沣华广场</t>
    </r>
  </si>
  <si>
    <r>
      <rPr>
        <sz val="12"/>
        <color theme="1"/>
        <rFont val="仿宋_GB2312"/>
        <charset val="134"/>
      </rPr>
      <t>世纪大道南侧综合开发</t>
    </r>
  </si>
  <si>
    <r>
      <rPr>
        <sz val="12"/>
        <color theme="1"/>
        <rFont val="仿宋_GB2312"/>
        <charset val="134"/>
      </rPr>
      <t>中铁一局三公司总部基地</t>
    </r>
    <r>
      <rPr>
        <sz val="12"/>
        <color theme="1"/>
        <rFont val="Times New Roman"/>
        <charset val="134"/>
      </rPr>
      <t xml:space="preserve">
</t>
    </r>
    <r>
      <rPr>
        <sz val="12"/>
        <color theme="1"/>
        <rFont val="仿宋_GB2312"/>
        <charset val="134"/>
      </rPr>
      <t>项目</t>
    </r>
  </si>
  <si>
    <r>
      <rPr>
        <sz val="12"/>
        <color theme="1"/>
        <rFont val="仿宋_GB2312"/>
        <charset val="134"/>
      </rPr>
      <t>华星锦业西北总部项目</t>
    </r>
  </si>
  <si>
    <r>
      <rPr>
        <sz val="12"/>
        <color theme="1"/>
        <rFont val="仿宋_GB2312"/>
        <charset val="134"/>
      </rPr>
      <t>陕建三建集团总部基地</t>
    </r>
  </si>
  <si>
    <r>
      <rPr>
        <sz val="12"/>
        <color theme="1"/>
        <rFont val="仿宋_GB2312"/>
        <charset val="134"/>
      </rPr>
      <t>金湾科创区（三期）商务</t>
    </r>
    <r>
      <rPr>
        <sz val="12"/>
        <color theme="1"/>
        <rFont val="Times New Roman"/>
        <charset val="134"/>
      </rPr>
      <t>E</t>
    </r>
  </si>
  <si>
    <r>
      <rPr>
        <sz val="12"/>
        <color theme="1"/>
        <rFont val="仿宋_GB2312"/>
        <charset val="134"/>
      </rPr>
      <t>金湾科创区（三期）商务</t>
    </r>
    <r>
      <rPr>
        <sz val="12"/>
        <color theme="1"/>
        <rFont val="Times New Roman"/>
        <charset val="134"/>
      </rPr>
      <t>F</t>
    </r>
  </si>
  <si>
    <r>
      <rPr>
        <sz val="12"/>
        <color theme="1"/>
        <rFont val="仿宋_GB2312"/>
        <charset val="134"/>
      </rPr>
      <t>金湾科创区（三期）商务</t>
    </r>
    <r>
      <rPr>
        <sz val="12"/>
        <color theme="1"/>
        <rFont val="Times New Roman"/>
        <charset val="134"/>
      </rPr>
      <t>D</t>
    </r>
  </si>
  <si>
    <r>
      <rPr>
        <sz val="12"/>
        <color theme="1"/>
        <rFont val="仿宋_GB2312"/>
        <charset val="134"/>
      </rPr>
      <t>金湾科创区（三期）商务</t>
    </r>
    <r>
      <rPr>
        <sz val="12"/>
        <color theme="1"/>
        <rFont val="Times New Roman"/>
        <charset val="134"/>
      </rPr>
      <t>B</t>
    </r>
  </si>
  <si>
    <r>
      <rPr>
        <sz val="12"/>
        <color theme="1"/>
        <rFont val="仿宋_GB2312"/>
        <charset val="134"/>
      </rPr>
      <t>金湾科创区（三期）商务</t>
    </r>
    <r>
      <rPr>
        <sz val="12"/>
        <color theme="1"/>
        <rFont val="Times New Roman"/>
        <charset val="134"/>
      </rPr>
      <t>C</t>
    </r>
  </si>
  <si>
    <r>
      <rPr>
        <sz val="12"/>
        <color theme="1"/>
        <rFont val="仿宋_GB2312"/>
        <charset val="134"/>
      </rPr>
      <t>沣西融沣商业综合体项目</t>
    </r>
  </si>
  <si>
    <r>
      <rPr>
        <sz val="12"/>
        <color theme="1"/>
        <rFont val="仿宋_GB2312"/>
        <charset val="134"/>
      </rPr>
      <t>资源卫星总部经济科技园</t>
    </r>
    <r>
      <rPr>
        <sz val="12"/>
        <color theme="1"/>
        <rFont val="Times New Roman"/>
        <charset val="134"/>
      </rPr>
      <t xml:space="preserve">
</t>
    </r>
    <r>
      <rPr>
        <sz val="12"/>
        <color theme="1"/>
        <rFont val="仿宋_GB2312"/>
        <charset val="134"/>
      </rPr>
      <t>项目</t>
    </r>
  </si>
  <si>
    <r>
      <rPr>
        <sz val="12"/>
        <color theme="1"/>
        <rFont val="仿宋_GB2312"/>
        <charset val="134"/>
      </rPr>
      <t>陕建物业集团总部和华山劳务集团总部基地</t>
    </r>
  </si>
  <si>
    <r>
      <rPr>
        <sz val="12"/>
        <color theme="1"/>
        <rFont val="仿宋_GB2312"/>
        <charset val="134"/>
      </rPr>
      <t>两链融合数字产业园产业服务中心</t>
    </r>
    <r>
      <rPr>
        <sz val="12"/>
        <color theme="1"/>
        <rFont val="Times New Roman"/>
        <charset val="134"/>
      </rPr>
      <t xml:space="preserve">
</t>
    </r>
    <r>
      <rPr>
        <sz val="12"/>
        <color theme="1"/>
        <rFont val="仿宋_GB2312"/>
        <charset val="134"/>
      </rPr>
      <t>项目</t>
    </r>
  </si>
  <si>
    <r>
      <rPr>
        <sz val="12"/>
        <color theme="1"/>
        <rFont val="仿宋_GB2312"/>
        <charset val="134"/>
      </rPr>
      <t>金旭路总部产业园</t>
    </r>
  </si>
  <si>
    <r>
      <rPr>
        <sz val="12"/>
        <color theme="1"/>
        <rFont val="仿宋_GB2312"/>
        <charset val="134"/>
      </rPr>
      <t>张裕酒庄二期</t>
    </r>
  </si>
  <si>
    <r>
      <rPr>
        <sz val="12"/>
        <color theme="1"/>
        <rFont val="仿宋_GB2312"/>
        <charset val="134"/>
      </rPr>
      <t>西咸自由贸易企业服务中心（</t>
    </r>
    <r>
      <rPr>
        <sz val="12"/>
        <color theme="1"/>
        <rFont val="Times New Roman"/>
        <charset val="134"/>
      </rPr>
      <t>2#</t>
    </r>
    <r>
      <rPr>
        <sz val="12"/>
        <color theme="1"/>
        <rFont val="仿宋_GB2312"/>
        <charset val="134"/>
      </rPr>
      <t>地块）二期</t>
    </r>
  </si>
  <si>
    <r>
      <rPr>
        <sz val="12"/>
        <color theme="1"/>
        <rFont val="仿宋_GB2312"/>
        <charset val="134"/>
      </rPr>
      <t>中国联通西部创新大厦</t>
    </r>
  </si>
  <si>
    <r>
      <rPr>
        <sz val="12"/>
        <color theme="1"/>
        <rFont val="仿宋_GB2312"/>
        <charset val="134"/>
      </rPr>
      <t>柯</t>
    </r>
    <r>
      <rPr>
        <sz val="12"/>
        <color theme="1"/>
        <rFont val="宋体"/>
        <charset val="134"/>
      </rPr>
      <t>瑄</t>
    </r>
    <r>
      <rPr>
        <sz val="12"/>
        <color theme="1"/>
        <rFont val="仿宋_GB2312"/>
        <charset val="134"/>
      </rPr>
      <t>建设有限公司总部项目（暂定名称）</t>
    </r>
  </si>
  <si>
    <r>
      <rPr>
        <sz val="12"/>
        <color theme="1"/>
        <rFont val="仿宋_GB2312"/>
        <charset val="134"/>
      </rPr>
      <t>远洋泾河新城大数据中心</t>
    </r>
    <r>
      <rPr>
        <sz val="12"/>
        <color theme="1"/>
        <rFont val="Times New Roman"/>
        <charset val="134"/>
      </rPr>
      <t xml:space="preserve">
</t>
    </r>
    <r>
      <rPr>
        <sz val="12"/>
        <color theme="1"/>
        <rFont val="仿宋_GB2312"/>
        <charset val="134"/>
      </rPr>
      <t>项目</t>
    </r>
  </si>
  <si>
    <r>
      <rPr>
        <sz val="12"/>
        <color theme="1"/>
        <rFont val="仿宋_GB2312"/>
        <charset val="134"/>
      </rPr>
      <t>基泰总部经济区</t>
    </r>
  </si>
  <si>
    <r>
      <rPr>
        <sz val="12"/>
        <color theme="1"/>
        <rFont val="仿宋_GB2312"/>
        <charset val="134"/>
      </rPr>
      <t>卓尔</t>
    </r>
    <r>
      <rPr>
        <sz val="12"/>
        <color theme="1"/>
        <rFont val="Times New Roman"/>
        <charset val="134"/>
      </rPr>
      <t>·</t>
    </r>
    <r>
      <rPr>
        <sz val="12"/>
        <color theme="1"/>
        <rFont val="仿宋_GB2312"/>
        <charset val="134"/>
      </rPr>
      <t>长江青年城（泾河）科创总部</t>
    </r>
  </si>
  <si>
    <r>
      <rPr>
        <sz val="12"/>
        <color theme="1"/>
        <rFont val="仿宋_GB2312"/>
        <charset val="134"/>
      </rPr>
      <t>河北建设集团西北总部项目</t>
    </r>
  </si>
  <si>
    <r>
      <rPr>
        <sz val="12"/>
        <color theme="1"/>
        <rFont val="仿宋_GB2312"/>
        <charset val="134"/>
      </rPr>
      <t>西咸国际全封闭式恒温贸易中心项目</t>
    </r>
  </si>
  <si>
    <r>
      <rPr>
        <sz val="12"/>
        <color theme="1"/>
        <rFont val="仿宋_GB2312"/>
        <charset val="134"/>
      </rPr>
      <t>泾河新城泾河智谷项目（二期）</t>
    </r>
  </si>
  <si>
    <r>
      <rPr>
        <sz val="12"/>
        <color theme="1"/>
        <rFont val="仿宋_GB2312"/>
        <charset val="134"/>
      </rPr>
      <t>泾河新城泾河智谷项目（三期）</t>
    </r>
  </si>
  <si>
    <r>
      <rPr>
        <sz val="12"/>
        <color theme="1"/>
        <rFont val="仿宋_GB2312"/>
        <charset val="134"/>
      </rPr>
      <t>沣东华润大西安新中心新轴线片区规划及综合配套建设运营项目</t>
    </r>
  </si>
  <si>
    <r>
      <rPr>
        <sz val="12"/>
        <color theme="1"/>
        <rFont val="Times New Roman"/>
        <charset val="134"/>
      </rPr>
      <t>118</t>
    </r>
    <r>
      <rPr>
        <sz val="12"/>
        <color theme="1"/>
        <rFont val="仿宋_GB2312"/>
        <charset val="134"/>
      </rPr>
      <t>亩地项目</t>
    </r>
  </si>
  <si>
    <r>
      <rPr>
        <sz val="12"/>
        <color theme="1"/>
        <rFont val="仿宋_GB2312"/>
        <charset val="134"/>
      </rPr>
      <t>陕西怡康医药有限责任公司现代物流中心项目</t>
    </r>
  </si>
  <si>
    <r>
      <rPr>
        <sz val="12"/>
        <color theme="1"/>
        <rFont val="仿宋_GB2312"/>
        <charset val="134"/>
      </rPr>
      <t>盒马</t>
    </r>
    <r>
      <rPr>
        <sz val="12"/>
        <color theme="1"/>
        <rFont val="Times New Roman"/>
        <charset val="134"/>
      </rPr>
      <t>X</t>
    </r>
    <r>
      <rPr>
        <sz val="12"/>
        <color theme="1"/>
        <rFont val="仿宋_GB2312"/>
        <charset val="134"/>
      </rPr>
      <t>会员店（暂定名）</t>
    </r>
  </si>
  <si>
    <r>
      <rPr>
        <sz val="12"/>
        <color theme="1"/>
        <rFont val="仿宋_GB2312"/>
        <charset val="134"/>
      </rPr>
      <t>新华锦集团西北总部基地项目</t>
    </r>
  </si>
  <si>
    <r>
      <rPr>
        <sz val="12"/>
        <color theme="1"/>
        <rFont val="仿宋_GB2312"/>
        <charset val="134"/>
      </rPr>
      <t>武汉当代科技集团第二总部</t>
    </r>
  </si>
  <si>
    <r>
      <rPr>
        <sz val="12"/>
        <color theme="1"/>
        <rFont val="仿宋_GB2312"/>
        <charset val="134"/>
      </rPr>
      <t>滨江商业综合体项目</t>
    </r>
  </si>
  <si>
    <r>
      <rPr>
        <sz val="12"/>
        <color theme="1"/>
        <rFont val="仿宋_GB2312"/>
        <charset val="134"/>
      </rPr>
      <t>美邦达集团总部项目</t>
    </r>
  </si>
  <si>
    <r>
      <rPr>
        <sz val="12"/>
        <color theme="1"/>
        <rFont val="仿宋_GB2312"/>
        <charset val="134"/>
      </rPr>
      <t>绿地大观综合体</t>
    </r>
  </si>
  <si>
    <r>
      <rPr>
        <sz val="12"/>
        <color theme="1"/>
        <rFont val="仿宋_GB2312"/>
        <charset val="134"/>
      </rPr>
      <t>迈科自贸中心</t>
    </r>
  </si>
  <si>
    <r>
      <rPr>
        <sz val="12"/>
        <color theme="1"/>
        <rFont val="仿宋_GB2312"/>
        <charset val="134"/>
      </rPr>
      <t>秦创原数智未来港</t>
    </r>
  </si>
  <si>
    <r>
      <rPr>
        <sz val="12"/>
        <color theme="1"/>
        <rFont val="仿宋_GB2312"/>
        <charset val="134"/>
      </rPr>
      <t>空港绿地国际会展综合体</t>
    </r>
  </si>
  <si>
    <r>
      <rPr>
        <sz val="12"/>
        <color theme="1"/>
        <rFont val="仿宋_GB2312"/>
        <charset val="134"/>
      </rPr>
      <t>东航空港总部保障基地</t>
    </r>
  </si>
  <si>
    <r>
      <rPr>
        <sz val="12"/>
        <color theme="1"/>
        <rFont val="仿宋_GB2312"/>
        <charset val="134"/>
      </rPr>
      <t>陕西果业贸易集团有限公司临空跨境供应链中心</t>
    </r>
  </si>
  <si>
    <r>
      <rPr>
        <sz val="12"/>
        <color theme="1"/>
        <rFont val="仿宋_GB2312"/>
        <charset val="134"/>
      </rPr>
      <t>中国西部科技创新港材料理化检验检测公共服务平台（一期）项目</t>
    </r>
  </si>
  <si>
    <r>
      <rPr>
        <sz val="12"/>
        <color theme="1"/>
        <rFont val="仿宋_GB2312"/>
        <charset val="134"/>
      </rPr>
      <t>新地物流项目</t>
    </r>
  </si>
  <si>
    <r>
      <rPr>
        <sz val="12"/>
        <color theme="1"/>
        <rFont val="仿宋_GB2312"/>
        <charset val="134"/>
      </rPr>
      <t>西安大力医疗产业基地</t>
    </r>
  </si>
  <si>
    <r>
      <rPr>
        <sz val="12"/>
        <color theme="1"/>
        <rFont val="仿宋_GB2312"/>
        <charset val="134"/>
      </rPr>
      <t>盒马鲜生西安沣东运营中心</t>
    </r>
    <r>
      <rPr>
        <sz val="12"/>
        <color theme="1"/>
        <rFont val="Times New Roman"/>
        <charset val="134"/>
      </rPr>
      <t>1-1</t>
    </r>
    <r>
      <rPr>
        <sz val="12"/>
        <color theme="1"/>
        <rFont val="仿宋_GB2312"/>
        <charset val="134"/>
      </rPr>
      <t>期项目</t>
    </r>
  </si>
  <si>
    <r>
      <rPr>
        <sz val="12"/>
        <color theme="1"/>
        <rFont val="仿宋_GB2312"/>
        <charset val="134"/>
      </rPr>
      <t>空港正和大厦</t>
    </r>
  </si>
  <si>
    <r>
      <rPr>
        <sz val="12"/>
        <color theme="1"/>
        <rFont val="仿宋_GB2312"/>
        <charset val="134"/>
      </rPr>
      <t>申通快递西北地区转运中心扩建工程</t>
    </r>
  </si>
  <si>
    <r>
      <rPr>
        <sz val="12"/>
        <color theme="1"/>
        <rFont val="仿宋_GB2312"/>
        <charset val="134"/>
      </rPr>
      <t>金湾科创区秦创原载体提升项目</t>
    </r>
  </si>
  <si>
    <r>
      <rPr>
        <sz val="12"/>
        <color theme="1"/>
        <rFont val="仿宋_GB2312"/>
        <charset val="134"/>
      </rPr>
      <t>陕西铁路物流集团总部基地项目</t>
    </r>
  </si>
  <si>
    <r>
      <rPr>
        <sz val="12"/>
        <color theme="1"/>
        <rFont val="仿宋_GB2312"/>
        <charset val="134"/>
      </rPr>
      <t>源库及西北科研转化基地项目</t>
    </r>
  </si>
  <si>
    <r>
      <rPr>
        <sz val="12"/>
        <color theme="1"/>
        <rFont val="仿宋_GB2312"/>
        <charset val="134"/>
      </rPr>
      <t>中建丝路建筑科技产业聚集区</t>
    </r>
  </si>
  <si>
    <r>
      <rPr>
        <sz val="12"/>
        <color theme="1"/>
        <rFont val="仿宋_GB2312"/>
        <charset val="134"/>
      </rPr>
      <t>网联金融数据总部</t>
    </r>
  </si>
  <si>
    <r>
      <rPr>
        <sz val="12"/>
        <color theme="1"/>
        <rFont val="仿宋_GB2312"/>
        <charset val="134"/>
      </rPr>
      <t>中国电子西部数字经济产业基地</t>
    </r>
  </si>
  <si>
    <r>
      <rPr>
        <sz val="12"/>
        <color theme="1"/>
        <rFont val="仿宋_GB2312"/>
        <charset val="134"/>
      </rPr>
      <t>国家物资储备西部核心物流基地</t>
    </r>
  </si>
  <si>
    <r>
      <rPr>
        <sz val="12"/>
        <color theme="1"/>
        <rFont val="仿宋_GB2312"/>
        <charset val="134"/>
      </rPr>
      <t>西安交通大学智慧输变电站装备多工况模拟实验平台项目</t>
    </r>
  </si>
  <si>
    <r>
      <rPr>
        <sz val="12"/>
        <color theme="1"/>
        <rFont val="仿宋_GB2312"/>
        <charset val="134"/>
      </rPr>
      <t>谱尼测试集团西北总部及研发检测基地项目</t>
    </r>
  </si>
  <si>
    <r>
      <rPr>
        <sz val="12"/>
        <color theme="1"/>
        <rFont val="仿宋_GB2312"/>
        <charset val="134"/>
      </rPr>
      <t>中国工商银行新北方数据运营中心</t>
    </r>
  </si>
  <si>
    <r>
      <rPr>
        <sz val="12"/>
        <color theme="1"/>
        <rFont val="仿宋_GB2312"/>
        <charset val="134"/>
      </rPr>
      <t>信泰民用航空技术服务中心项目</t>
    </r>
  </si>
  <si>
    <r>
      <rPr>
        <sz val="12"/>
        <color theme="1"/>
        <rFont val="仿宋_GB2312"/>
        <charset val="134"/>
      </rPr>
      <t>两链融合数字产业园科技服务中心</t>
    </r>
    <r>
      <rPr>
        <sz val="12"/>
        <color theme="1"/>
        <rFont val="Times New Roman"/>
        <charset val="134"/>
      </rPr>
      <t xml:space="preserve">
</t>
    </r>
    <r>
      <rPr>
        <sz val="12"/>
        <color theme="1"/>
        <rFont val="仿宋_GB2312"/>
        <charset val="134"/>
      </rPr>
      <t>项目</t>
    </r>
  </si>
  <si>
    <r>
      <rPr>
        <sz val="12"/>
        <color theme="1"/>
        <rFont val="Times New Roman"/>
        <charset val="134"/>
      </rPr>
      <t>“</t>
    </r>
    <r>
      <rPr>
        <sz val="12"/>
        <color theme="1"/>
        <rFont val="仿宋_GB2312"/>
        <charset val="134"/>
      </rPr>
      <t>橙天地</t>
    </r>
    <r>
      <rPr>
        <sz val="12"/>
        <color theme="1"/>
        <rFont val="Times New Roman"/>
        <charset val="134"/>
      </rPr>
      <t>”</t>
    </r>
    <r>
      <rPr>
        <sz val="12"/>
        <color theme="1"/>
        <rFont val="仿宋_GB2312"/>
        <charset val="134"/>
      </rPr>
      <t>文化中心</t>
    </r>
  </si>
  <si>
    <r>
      <rPr>
        <sz val="12"/>
        <color theme="1"/>
        <rFont val="仿宋_GB2312"/>
        <charset val="134"/>
      </rPr>
      <t>华侨城</t>
    </r>
    <r>
      <rPr>
        <sz val="12"/>
        <color theme="1"/>
        <rFont val="Times New Roman"/>
        <charset val="134"/>
      </rPr>
      <t>·</t>
    </r>
    <r>
      <rPr>
        <sz val="12"/>
        <color theme="1"/>
        <rFont val="仿宋_GB2312"/>
        <charset val="134"/>
      </rPr>
      <t>西咸沣东文化中心（北区）</t>
    </r>
  </si>
  <si>
    <r>
      <rPr>
        <sz val="12"/>
        <color theme="1"/>
        <rFont val="仿宋_GB2312"/>
        <charset val="134"/>
      </rPr>
      <t>沣西新城文化公园项目</t>
    </r>
  </si>
  <si>
    <r>
      <rPr>
        <sz val="12"/>
        <color theme="1"/>
        <rFont val="仿宋_GB2312"/>
        <charset val="134"/>
      </rPr>
      <t>陕西省文化艺术博物院</t>
    </r>
  </si>
  <si>
    <r>
      <rPr>
        <sz val="12"/>
        <color theme="1"/>
        <rFont val="仿宋_GB2312"/>
        <charset val="134"/>
      </rPr>
      <t>星空华文传媒音乐创意产业园</t>
    </r>
  </si>
  <si>
    <r>
      <rPr>
        <sz val="12"/>
        <color theme="1"/>
        <rFont val="仿宋_GB2312"/>
        <charset val="134"/>
      </rPr>
      <t>文旅融合示范区配套项目</t>
    </r>
  </si>
  <si>
    <r>
      <rPr>
        <sz val="12"/>
        <color theme="1"/>
        <rFont val="仿宋_GB2312"/>
        <charset val="134"/>
      </rPr>
      <t>昆明池旅游会展综合项目</t>
    </r>
  </si>
  <si>
    <r>
      <rPr>
        <sz val="12"/>
        <color theme="1"/>
        <rFont val="仿宋_GB2312"/>
        <charset val="134"/>
      </rPr>
      <t>保利国际广场（保利大剧院）</t>
    </r>
  </si>
  <si>
    <r>
      <rPr>
        <sz val="12"/>
        <color theme="1"/>
        <rFont val="仿宋_GB2312"/>
        <charset val="134"/>
      </rPr>
      <t>华侨城</t>
    </r>
    <r>
      <rPr>
        <sz val="12"/>
        <color theme="1"/>
        <rFont val="Times New Roman"/>
        <charset val="134"/>
      </rPr>
      <t>·</t>
    </r>
    <r>
      <rPr>
        <sz val="12"/>
        <color theme="1"/>
        <rFont val="仿宋_GB2312"/>
        <charset val="134"/>
      </rPr>
      <t>欢乐海岸</t>
    </r>
  </si>
  <si>
    <r>
      <rPr>
        <sz val="12"/>
        <color theme="1"/>
        <rFont val="仿宋_GB2312"/>
        <charset val="134"/>
      </rPr>
      <t>丝路欢乐世界项目</t>
    </r>
  </si>
  <si>
    <r>
      <rPr>
        <sz val="12"/>
        <color theme="1"/>
        <rFont val="仿宋_GB2312"/>
        <charset val="134"/>
      </rPr>
      <t>西安恒大童世界文化旅游项目</t>
    </r>
  </si>
  <si>
    <r>
      <rPr>
        <sz val="12"/>
        <color theme="1"/>
        <rFont val="仿宋_GB2312"/>
        <charset val="134"/>
      </rPr>
      <t>沣东华侨城文旅融合示范区体验区</t>
    </r>
  </si>
  <si>
    <r>
      <rPr>
        <sz val="12"/>
        <color theme="1"/>
        <rFont val="仿宋_GB2312"/>
        <charset val="134"/>
      </rPr>
      <t>西安际华园项目（一期）</t>
    </r>
  </si>
  <si>
    <r>
      <rPr>
        <sz val="12"/>
        <color theme="1"/>
        <rFont val="仿宋_GB2312"/>
        <charset val="134"/>
      </rPr>
      <t>泾河新城文化艺术馆</t>
    </r>
  </si>
  <si>
    <r>
      <rPr>
        <sz val="12"/>
        <color theme="1"/>
        <rFont val="仿宋_GB2312"/>
        <charset val="134"/>
      </rPr>
      <t>泾河新城博物馆</t>
    </r>
  </si>
  <si>
    <r>
      <rPr>
        <sz val="12"/>
        <color theme="1"/>
        <rFont val="仿宋_GB2312"/>
        <charset val="134"/>
      </rPr>
      <t>会展演赛中心</t>
    </r>
  </si>
  <si>
    <r>
      <rPr>
        <sz val="12"/>
        <color theme="1"/>
        <rFont val="仿宋_GB2312"/>
        <charset val="134"/>
      </rPr>
      <t>再回大秦</t>
    </r>
  </si>
  <si>
    <r>
      <rPr>
        <sz val="12"/>
        <color theme="1"/>
        <rFont val="仿宋_GB2312"/>
        <charset val="134"/>
      </rPr>
      <t>沣西新城无干扰地热能项目</t>
    </r>
  </si>
  <si>
    <r>
      <rPr>
        <sz val="12"/>
        <color theme="1"/>
        <rFont val="仿宋_GB2312"/>
        <charset val="134"/>
      </rPr>
      <t>秦汉</t>
    </r>
    <r>
      <rPr>
        <sz val="12"/>
        <color theme="1"/>
        <rFont val="Times New Roman"/>
        <charset val="134"/>
      </rPr>
      <t>330kV</t>
    </r>
    <r>
      <rPr>
        <sz val="12"/>
        <color theme="1"/>
        <rFont val="仿宋_GB2312"/>
        <charset val="134"/>
      </rPr>
      <t>输变电工程</t>
    </r>
  </si>
  <si>
    <r>
      <rPr>
        <sz val="12"/>
        <color theme="1"/>
        <rFont val="仿宋_GB2312"/>
        <charset val="134"/>
      </rPr>
      <t>西咸能源金贸区文教园片区清洁能源供热项目南区一期</t>
    </r>
  </si>
  <si>
    <r>
      <rPr>
        <sz val="12"/>
        <color theme="1"/>
        <rFont val="仿宋_GB2312"/>
        <charset val="134"/>
      </rPr>
      <t>南朱刘</t>
    </r>
    <r>
      <rPr>
        <sz val="12"/>
        <color theme="1"/>
        <rFont val="Times New Roman"/>
        <charset val="134"/>
      </rPr>
      <t>110</t>
    </r>
    <r>
      <rPr>
        <sz val="12"/>
        <color theme="1"/>
        <rFont val="仿宋_GB2312"/>
        <charset val="134"/>
      </rPr>
      <t>千伏输变电工程</t>
    </r>
  </si>
  <si>
    <r>
      <rPr>
        <sz val="12"/>
        <color theme="1"/>
        <rFont val="仿宋_GB2312"/>
        <charset val="134"/>
      </rPr>
      <t>秦创原综合能源供应项目（一期）</t>
    </r>
  </si>
  <si>
    <r>
      <rPr>
        <sz val="12"/>
        <color theme="1"/>
        <rFont val="仿宋_GB2312"/>
        <charset val="134"/>
      </rPr>
      <t>沣西新城综合能源供应项目（九期）</t>
    </r>
  </si>
  <si>
    <r>
      <rPr>
        <sz val="12"/>
        <color theme="1"/>
        <rFont val="仿宋_GB2312"/>
        <charset val="134"/>
      </rPr>
      <t>斗门</t>
    </r>
    <r>
      <rPr>
        <sz val="12"/>
        <color theme="1"/>
        <rFont val="Times New Roman"/>
        <charset val="134"/>
      </rPr>
      <t>110</t>
    </r>
    <r>
      <rPr>
        <sz val="12"/>
        <color theme="1"/>
        <rFont val="仿宋_GB2312"/>
        <charset val="134"/>
      </rPr>
      <t>千伏输变电工程</t>
    </r>
  </si>
  <si>
    <r>
      <rPr>
        <sz val="12"/>
        <color theme="1"/>
        <rFont val="仿宋_GB2312"/>
        <charset val="134"/>
      </rPr>
      <t>富裕</t>
    </r>
    <r>
      <rPr>
        <sz val="12"/>
        <color theme="1"/>
        <rFont val="Times New Roman"/>
        <charset val="134"/>
      </rPr>
      <t>110</t>
    </r>
    <r>
      <rPr>
        <sz val="12"/>
        <color theme="1"/>
        <rFont val="仿宋_GB2312"/>
        <charset val="134"/>
      </rPr>
      <t>千伏输变电工程</t>
    </r>
  </si>
  <si>
    <r>
      <rPr>
        <sz val="12"/>
        <color theme="1"/>
        <rFont val="仿宋_GB2312"/>
        <charset val="134"/>
      </rPr>
      <t>西咸新区能源金贸区凤栖路周边排水干管工程</t>
    </r>
  </si>
  <si>
    <r>
      <rPr>
        <sz val="12"/>
        <color theme="1"/>
        <rFont val="仿宋_GB2312"/>
        <charset val="134"/>
      </rPr>
      <t>秦汉</t>
    </r>
    <r>
      <rPr>
        <sz val="12"/>
        <color theme="1"/>
        <rFont val="Times New Roman"/>
        <charset val="134"/>
      </rPr>
      <t>330kV</t>
    </r>
    <r>
      <rPr>
        <sz val="12"/>
        <color theme="1"/>
        <rFont val="仿宋_GB2312"/>
        <charset val="134"/>
      </rPr>
      <t>变电站</t>
    </r>
    <r>
      <rPr>
        <sz val="12"/>
        <color theme="1"/>
        <rFont val="Times New Roman"/>
        <charset val="134"/>
      </rPr>
      <t>110kV</t>
    </r>
    <r>
      <rPr>
        <sz val="12"/>
        <color theme="1"/>
        <rFont val="仿宋_GB2312"/>
        <charset val="134"/>
      </rPr>
      <t>送出工程</t>
    </r>
  </si>
  <si>
    <r>
      <rPr>
        <sz val="12"/>
        <color theme="1"/>
        <rFont val="仿宋_GB2312"/>
        <charset val="134"/>
      </rPr>
      <t>沣渭</t>
    </r>
    <r>
      <rPr>
        <sz val="12"/>
        <color theme="1"/>
        <rFont val="Times New Roman"/>
        <charset val="134"/>
      </rPr>
      <t>330kV</t>
    </r>
    <r>
      <rPr>
        <sz val="12"/>
        <color theme="1"/>
        <rFont val="仿宋_GB2312"/>
        <charset val="134"/>
      </rPr>
      <t>输变电工程</t>
    </r>
  </si>
  <si>
    <r>
      <rPr>
        <sz val="12"/>
        <color theme="1"/>
        <rFont val="仿宋_GB2312"/>
        <charset val="134"/>
      </rPr>
      <t>秦汉池阳至机场</t>
    </r>
    <r>
      <rPr>
        <sz val="12"/>
        <color theme="1"/>
        <rFont val="Times New Roman"/>
        <charset val="134"/>
      </rPr>
      <t>110</t>
    </r>
    <r>
      <rPr>
        <sz val="12"/>
        <color theme="1"/>
        <rFont val="仿宋_GB2312"/>
        <charset val="134"/>
      </rPr>
      <t>千伏线路及陈阳变改造工程</t>
    </r>
  </si>
  <si>
    <r>
      <rPr>
        <sz val="12"/>
        <color theme="1"/>
        <rFont val="仿宋_GB2312"/>
        <charset val="134"/>
      </rPr>
      <t>原点新城雨污分流项目（二期）</t>
    </r>
  </si>
  <si>
    <r>
      <rPr>
        <sz val="12"/>
        <color theme="1"/>
        <rFont val="仿宋_GB2312"/>
        <charset val="134"/>
      </rPr>
      <t>汉高大道（怡魏街</t>
    </r>
    <r>
      <rPr>
        <sz val="12"/>
        <color theme="1"/>
        <rFont val="Times New Roman"/>
        <charset val="134"/>
      </rPr>
      <t>—</t>
    </r>
    <r>
      <rPr>
        <sz val="12"/>
        <color theme="1"/>
        <rFont val="仿宋_GB2312"/>
        <charset val="134"/>
      </rPr>
      <t>萧何路）雨水主干管工程</t>
    </r>
  </si>
  <si>
    <r>
      <rPr>
        <sz val="12"/>
        <color theme="1"/>
        <rFont val="仿宋_GB2312"/>
        <charset val="134"/>
      </rPr>
      <t>迁改及市政维护工程</t>
    </r>
  </si>
  <si>
    <r>
      <rPr>
        <sz val="12"/>
        <color theme="1"/>
        <rFont val="仿宋_GB2312"/>
        <charset val="134"/>
      </rPr>
      <t>沣西新城科创</t>
    </r>
    <r>
      <rPr>
        <sz val="12"/>
        <color theme="1"/>
        <rFont val="Times New Roman"/>
        <charset val="134"/>
      </rPr>
      <t>1</t>
    </r>
    <r>
      <rPr>
        <sz val="12"/>
        <color theme="1"/>
        <rFont val="仿宋_GB2312"/>
        <charset val="134"/>
      </rPr>
      <t>号</t>
    </r>
    <r>
      <rPr>
        <sz val="12"/>
        <color theme="1"/>
        <rFont val="Times New Roman"/>
        <charset val="134"/>
      </rPr>
      <t>110</t>
    </r>
    <r>
      <rPr>
        <sz val="12"/>
        <color theme="1"/>
        <rFont val="仿宋_GB2312"/>
        <charset val="134"/>
      </rPr>
      <t>千伏变电站（含外线）工程项目</t>
    </r>
  </si>
  <si>
    <r>
      <rPr>
        <sz val="12"/>
        <color theme="1"/>
        <rFont val="仿宋_GB2312"/>
        <charset val="134"/>
      </rPr>
      <t>沣西新城宋东</t>
    </r>
    <r>
      <rPr>
        <sz val="12"/>
        <color theme="1"/>
        <rFont val="Times New Roman"/>
        <charset val="134"/>
      </rPr>
      <t>110</t>
    </r>
    <r>
      <rPr>
        <sz val="12"/>
        <color theme="1"/>
        <rFont val="仿宋_GB2312"/>
        <charset val="134"/>
      </rPr>
      <t>千伏变电站（含外线）工程</t>
    </r>
  </si>
  <si>
    <r>
      <rPr>
        <sz val="12"/>
        <color theme="1"/>
        <rFont val="仿宋_GB2312"/>
        <charset val="134"/>
      </rPr>
      <t>陕西秦元热力股份有限公司秦汉新城供热管网工程咸阳东郊支线项目</t>
    </r>
  </si>
  <si>
    <r>
      <rPr>
        <sz val="12"/>
        <color theme="1"/>
        <rFont val="仿宋_GB2312"/>
        <charset val="134"/>
      </rPr>
      <t>沣西新城综合能源供应工程（八期）</t>
    </r>
  </si>
  <si>
    <r>
      <rPr>
        <sz val="12"/>
        <color theme="1"/>
        <rFont val="仿宋_GB2312"/>
        <charset val="134"/>
      </rPr>
      <t>沣西新城综合能源供应工程（七期）</t>
    </r>
  </si>
  <si>
    <r>
      <rPr>
        <sz val="12"/>
        <color theme="1"/>
        <rFont val="仿宋_GB2312"/>
        <charset val="134"/>
      </rPr>
      <t>西咸新区能源绿岛供热项目</t>
    </r>
  </si>
  <si>
    <r>
      <rPr>
        <sz val="12"/>
        <color theme="1"/>
        <rFont val="仿宋_GB2312"/>
        <charset val="134"/>
      </rPr>
      <t>西安咸阳国际机场三期扩建工程</t>
    </r>
  </si>
  <si>
    <r>
      <rPr>
        <sz val="12"/>
        <color theme="1"/>
        <rFont val="仿宋_GB2312"/>
        <charset val="134"/>
      </rPr>
      <t>西咸新区世纪大道西段市政道路提升改造工程</t>
    </r>
  </si>
  <si>
    <r>
      <rPr>
        <sz val="12"/>
        <color theme="1"/>
        <rFont val="仿宋_GB2312"/>
        <charset val="134"/>
      </rPr>
      <t>西咸能源金贸区中央公园及地下空间综合开发工程</t>
    </r>
  </si>
  <si>
    <r>
      <rPr>
        <sz val="12"/>
        <color theme="1"/>
        <rFont val="仿宋_GB2312"/>
        <charset val="134"/>
      </rPr>
      <t>西咸新区世纪大道东段市政道路提升改造工程</t>
    </r>
  </si>
  <si>
    <r>
      <rPr>
        <sz val="12"/>
        <color theme="1"/>
        <rFont val="仿宋_GB2312"/>
        <charset val="134"/>
      </rPr>
      <t>综合管廊工程</t>
    </r>
  </si>
  <si>
    <r>
      <rPr>
        <sz val="12"/>
        <color theme="1"/>
        <rFont val="仿宋_GB2312"/>
        <charset val="134"/>
      </rPr>
      <t>沣润桥项目</t>
    </r>
  </si>
  <si>
    <r>
      <rPr>
        <sz val="12"/>
        <color theme="1"/>
        <rFont val="仿宋_GB2312"/>
        <charset val="134"/>
      </rPr>
      <t>丰安路（贸易路至沣泾大道）</t>
    </r>
  </si>
  <si>
    <r>
      <rPr>
        <sz val="12"/>
        <color theme="1"/>
        <rFont val="仿宋_GB2312"/>
        <charset val="134"/>
      </rPr>
      <t>丰产路（贸易路至沣泾大道）</t>
    </r>
  </si>
  <si>
    <r>
      <rPr>
        <sz val="12"/>
        <color theme="1"/>
        <rFont val="仿宋_GB2312"/>
        <charset val="134"/>
      </rPr>
      <t>西咸新区空港新城</t>
    </r>
    <r>
      <rPr>
        <sz val="12"/>
        <color theme="1"/>
        <rFont val="Times New Roman"/>
        <charset val="134"/>
      </rPr>
      <t>T5</t>
    </r>
    <r>
      <rPr>
        <sz val="12"/>
        <color theme="1"/>
        <rFont val="仿宋_GB2312"/>
        <charset val="134"/>
      </rPr>
      <t>站前商务区市政基础设施项目</t>
    </r>
  </si>
  <si>
    <r>
      <rPr>
        <sz val="12"/>
        <color theme="1"/>
        <rFont val="仿宋_GB2312"/>
        <charset val="134"/>
      </rPr>
      <t>西安昆明池智轨旅游专线</t>
    </r>
  </si>
  <si>
    <r>
      <rPr>
        <sz val="12"/>
        <color theme="1"/>
        <rFont val="仿宋_GB2312"/>
        <charset val="134"/>
      </rPr>
      <t>秦汉新城周陵新兴产业园市政道路项目</t>
    </r>
  </si>
  <si>
    <r>
      <rPr>
        <sz val="12"/>
        <color theme="1"/>
        <rFont val="仿宋_GB2312"/>
        <charset val="134"/>
      </rPr>
      <t>起步区二期路网一期市政工程（丰宁路）</t>
    </r>
  </si>
  <si>
    <r>
      <rPr>
        <sz val="12"/>
        <color theme="1"/>
        <rFont val="仿宋_GB2312"/>
        <charset val="134"/>
      </rPr>
      <t>起步区二期路网一期市政工程（金融东路）</t>
    </r>
  </si>
  <si>
    <r>
      <rPr>
        <sz val="12"/>
        <color theme="1"/>
        <rFont val="仿宋_GB2312"/>
        <charset val="134"/>
      </rPr>
      <t>起步区二期路网二期市政工程（贸易路）</t>
    </r>
  </si>
  <si>
    <r>
      <rPr>
        <sz val="12"/>
        <color theme="1"/>
        <rFont val="仿宋_GB2312"/>
        <charset val="134"/>
      </rPr>
      <t>起步区二期路网一期（丰登路）</t>
    </r>
  </si>
  <si>
    <r>
      <rPr>
        <sz val="12"/>
        <color theme="1"/>
        <rFont val="仿宋_GB2312"/>
        <charset val="134"/>
      </rPr>
      <t>起步区二期路网（丝绸路、金融西路）</t>
    </r>
  </si>
  <si>
    <r>
      <rPr>
        <sz val="12"/>
        <color theme="1"/>
        <rFont val="仿宋_GB2312"/>
        <charset val="134"/>
      </rPr>
      <t>尚航七路</t>
    </r>
  </si>
  <si>
    <r>
      <rPr>
        <sz val="12"/>
        <color theme="1"/>
        <rFont val="仿宋_GB2312"/>
        <charset val="134"/>
      </rPr>
      <t>园区环境提升项目</t>
    </r>
  </si>
  <si>
    <r>
      <rPr>
        <sz val="12"/>
        <color theme="1"/>
        <rFont val="仿宋_GB2312"/>
        <charset val="134"/>
      </rPr>
      <t>能源四路（东段）</t>
    </r>
  </si>
  <si>
    <r>
      <rPr>
        <sz val="12"/>
        <color theme="1"/>
        <rFont val="仿宋_GB2312"/>
        <charset val="134"/>
      </rPr>
      <t>金融三路</t>
    </r>
  </si>
  <si>
    <r>
      <rPr>
        <sz val="12"/>
        <color theme="1"/>
        <rFont val="仿宋_GB2312"/>
        <charset val="134"/>
      </rPr>
      <t>文教园片区南区城市公园（中央大街段）</t>
    </r>
  </si>
  <si>
    <r>
      <rPr>
        <sz val="12"/>
        <color theme="1"/>
        <rFont val="仿宋_GB2312"/>
        <charset val="134"/>
      </rPr>
      <t>底张大街等市政道路工程</t>
    </r>
  </si>
  <si>
    <r>
      <rPr>
        <sz val="12"/>
        <color theme="1"/>
        <rFont val="仿宋_GB2312"/>
        <charset val="134"/>
      </rPr>
      <t>西咸新区智轨示范线</t>
    </r>
    <r>
      <rPr>
        <sz val="12"/>
        <color theme="1"/>
        <rFont val="Times New Roman"/>
        <charset val="134"/>
      </rPr>
      <t>1</t>
    </r>
    <r>
      <rPr>
        <sz val="12"/>
        <color theme="1"/>
        <rFont val="仿宋_GB2312"/>
        <charset val="134"/>
      </rPr>
      <t>号线（昆明池</t>
    </r>
    <r>
      <rPr>
        <sz val="12"/>
        <color theme="1"/>
        <rFont val="Times New Roman"/>
        <charset val="134"/>
      </rPr>
      <t>-</t>
    </r>
    <r>
      <rPr>
        <sz val="12"/>
        <color theme="1"/>
        <rFont val="仿宋_GB2312"/>
        <charset val="134"/>
      </rPr>
      <t>欢乐谷段）</t>
    </r>
  </si>
  <si>
    <r>
      <rPr>
        <sz val="12"/>
        <color theme="1"/>
        <rFont val="仿宋_GB2312"/>
        <charset val="134"/>
      </rPr>
      <t>尚航五路（上跨地铁</t>
    </r>
    <r>
      <rPr>
        <sz val="12"/>
        <color theme="1"/>
        <rFont val="Times New Roman"/>
        <charset val="134"/>
      </rPr>
      <t>16</t>
    </r>
    <r>
      <rPr>
        <sz val="12"/>
        <color theme="1"/>
        <rFont val="仿宋_GB2312"/>
        <charset val="134"/>
      </rPr>
      <t>号线沙河滩车辆段）</t>
    </r>
  </si>
  <si>
    <r>
      <rPr>
        <sz val="12"/>
        <color theme="1"/>
        <rFont val="仿宋_GB2312"/>
        <charset val="134"/>
      </rPr>
      <t>西安地铁</t>
    </r>
    <r>
      <rPr>
        <sz val="12"/>
        <color theme="1"/>
        <rFont val="Times New Roman"/>
        <charset val="134"/>
      </rPr>
      <t>16</t>
    </r>
    <r>
      <rPr>
        <sz val="12"/>
        <color theme="1"/>
        <rFont val="仿宋_GB2312"/>
        <charset val="134"/>
      </rPr>
      <t>号线一期工程</t>
    </r>
  </si>
  <si>
    <r>
      <rPr>
        <sz val="12"/>
        <color theme="1"/>
        <rFont val="仿宋_GB2312"/>
        <charset val="134"/>
      </rPr>
      <t>起步区二期南北绿廊及地下空间项目</t>
    </r>
  </si>
  <si>
    <r>
      <rPr>
        <sz val="12"/>
        <color theme="1"/>
        <rFont val="仿宋_GB2312"/>
        <charset val="134"/>
      </rPr>
      <t>地铁</t>
    </r>
    <r>
      <rPr>
        <sz val="12"/>
        <color theme="1"/>
        <rFont val="Times New Roman"/>
        <charset val="134"/>
      </rPr>
      <t>16</t>
    </r>
    <r>
      <rPr>
        <sz val="12"/>
        <color theme="1"/>
        <rFont val="仿宋_GB2312"/>
        <charset val="134"/>
      </rPr>
      <t>号线一期工程沙河滩车辆基地盖板工程</t>
    </r>
  </si>
  <si>
    <r>
      <rPr>
        <sz val="12"/>
        <color theme="1"/>
        <rFont val="仿宋_GB2312"/>
        <charset val="134"/>
      </rPr>
      <t>尚航六路（能源四路至边界）</t>
    </r>
  </si>
  <si>
    <r>
      <rPr>
        <sz val="12"/>
        <color theme="1"/>
        <rFont val="仿宋_GB2312"/>
        <charset val="134"/>
      </rPr>
      <t>崇文片区市政道路项目</t>
    </r>
  </si>
  <si>
    <r>
      <rPr>
        <sz val="12"/>
        <color theme="1"/>
        <rFont val="仿宋_GB2312"/>
        <charset val="134"/>
      </rPr>
      <t>永乐片区市政道路项目</t>
    </r>
  </si>
  <si>
    <r>
      <rPr>
        <sz val="12"/>
        <color theme="1"/>
        <rFont val="仿宋_GB2312"/>
        <charset val="134"/>
      </rPr>
      <t>高庄片区市政道路项目</t>
    </r>
  </si>
  <si>
    <r>
      <rPr>
        <sz val="12"/>
        <color theme="1"/>
        <rFont val="仿宋_GB2312"/>
        <charset val="134"/>
      </rPr>
      <t>沣东新城路网及基础设施建设项目</t>
    </r>
  </si>
  <si>
    <r>
      <rPr>
        <sz val="12"/>
        <color theme="1"/>
        <rFont val="仿宋_GB2312"/>
        <charset val="134"/>
      </rPr>
      <t>沣西新城路网建设项目</t>
    </r>
  </si>
  <si>
    <r>
      <rPr>
        <sz val="12"/>
        <color theme="1"/>
        <rFont val="仿宋_GB2312"/>
        <charset val="134"/>
      </rPr>
      <t>西咸文教园南区路网</t>
    </r>
  </si>
  <si>
    <r>
      <rPr>
        <sz val="12"/>
        <color theme="1"/>
        <rFont val="仿宋_GB2312"/>
        <charset val="134"/>
      </rPr>
      <t>西咸文教园沣柳路</t>
    </r>
  </si>
  <si>
    <r>
      <rPr>
        <sz val="12"/>
        <color theme="1"/>
        <rFont val="仿宋_GB2312"/>
        <charset val="134"/>
      </rPr>
      <t>西咸文教园科技路</t>
    </r>
  </si>
  <si>
    <r>
      <rPr>
        <sz val="12"/>
        <color theme="1"/>
        <rFont val="仿宋_GB2312"/>
        <charset val="134"/>
      </rPr>
      <t>迁改及维护</t>
    </r>
    <r>
      <rPr>
        <sz val="12"/>
        <color theme="1"/>
        <rFont val="Times New Roman"/>
        <charset val="134"/>
      </rPr>
      <t xml:space="preserve"> </t>
    </r>
    <r>
      <rPr>
        <sz val="12"/>
        <color theme="1"/>
        <rFont val="仿宋_GB2312"/>
        <charset val="134"/>
      </rPr>
      <t>工程</t>
    </r>
  </si>
  <si>
    <r>
      <rPr>
        <sz val="12"/>
        <color theme="1"/>
        <rFont val="仿宋_GB2312"/>
        <charset val="134"/>
      </rPr>
      <t>市政生活公用配套及环境提升</t>
    </r>
  </si>
  <si>
    <r>
      <rPr>
        <sz val="12"/>
        <color theme="1"/>
        <rFont val="仿宋_GB2312"/>
        <charset val="134"/>
      </rPr>
      <t>崇礼路等市政道路工程</t>
    </r>
  </si>
  <si>
    <r>
      <rPr>
        <sz val="12"/>
        <color theme="1"/>
        <rFont val="仿宋_GB2312"/>
        <charset val="134"/>
      </rPr>
      <t>咸平大街等市</t>
    </r>
    <r>
      <rPr>
        <sz val="12"/>
        <color theme="1"/>
        <rFont val="Times New Roman"/>
        <charset val="134"/>
      </rPr>
      <t xml:space="preserve"> </t>
    </r>
    <r>
      <rPr>
        <sz val="12"/>
        <color theme="1"/>
        <rFont val="仿宋_GB2312"/>
        <charset val="134"/>
      </rPr>
      <t>政道路工程</t>
    </r>
  </si>
  <si>
    <r>
      <rPr>
        <sz val="12"/>
        <color theme="1"/>
        <rFont val="仿宋_GB2312"/>
        <charset val="134"/>
      </rPr>
      <t>西部科技创新港二期配套路网项目</t>
    </r>
  </si>
  <si>
    <r>
      <rPr>
        <sz val="12"/>
        <color theme="1"/>
        <rFont val="仿宋_GB2312"/>
        <charset val="134"/>
      </rPr>
      <t>兰池四路（跨福银高速和张裕路）立交工程</t>
    </r>
  </si>
  <si>
    <r>
      <rPr>
        <sz val="12"/>
        <color theme="1"/>
        <rFont val="仿宋_GB2312"/>
        <charset val="134"/>
      </rPr>
      <t>汉高大道（萧何路</t>
    </r>
    <r>
      <rPr>
        <sz val="12"/>
        <color theme="1"/>
        <rFont val="Times New Roman"/>
        <charset val="134"/>
      </rPr>
      <t>-</t>
    </r>
    <r>
      <rPr>
        <sz val="12"/>
        <color theme="1"/>
        <rFont val="仿宋_GB2312"/>
        <charset val="134"/>
      </rPr>
      <t>望夷路）市政工程</t>
    </r>
  </si>
  <si>
    <r>
      <rPr>
        <sz val="12"/>
        <color theme="1"/>
        <rFont val="仿宋_GB2312"/>
        <charset val="134"/>
      </rPr>
      <t>文教园片区西区路网项目</t>
    </r>
  </si>
  <si>
    <r>
      <rPr>
        <sz val="12"/>
        <color theme="1"/>
        <rFont val="Times New Roman"/>
        <charset val="134"/>
      </rPr>
      <t>2022</t>
    </r>
    <r>
      <rPr>
        <sz val="12"/>
        <color theme="1"/>
        <rFont val="仿宋_GB2312"/>
        <charset val="134"/>
      </rPr>
      <t>年互联互通路网建设项目</t>
    </r>
  </si>
  <si>
    <r>
      <rPr>
        <sz val="12"/>
        <color theme="1"/>
        <rFont val="仿宋_GB2312"/>
        <charset val="134"/>
      </rPr>
      <t>西咸新区</t>
    </r>
    <r>
      <rPr>
        <sz val="12"/>
        <color theme="1"/>
        <rFont val="Times New Roman"/>
        <charset val="134"/>
      </rPr>
      <t>FX-31</t>
    </r>
    <r>
      <rPr>
        <sz val="12"/>
        <color theme="1"/>
        <rFont val="仿宋_GB2312"/>
        <charset val="134"/>
      </rPr>
      <t>公交首末站建设项目</t>
    </r>
  </si>
  <si>
    <r>
      <rPr>
        <sz val="12"/>
        <color theme="1"/>
        <rFont val="仿宋_GB2312"/>
        <charset val="134"/>
      </rPr>
      <t>能源金贸区道路整治提升改造工程</t>
    </r>
  </si>
  <si>
    <r>
      <rPr>
        <sz val="12"/>
        <color theme="1"/>
        <rFont val="仿宋_GB2312"/>
        <charset val="134"/>
      </rPr>
      <t>西咸新区绕城高速辅道工程东辅道（石化大道</t>
    </r>
    <r>
      <rPr>
        <sz val="12"/>
        <color theme="1"/>
        <rFont val="Times New Roman"/>
        <charset val="134"/>
      </rPr>
      <t>-</t>
    </r>
    <r>
      <rPr>
        <sz val="12"/>
        <color theme="1"/>
        <rFont val="仿宋_GB2312"/>
        <charset val="134"/>
      </rPr>
      <t>丰产路）道路恢复及周边环境整治工程</t>
    </r>
  </si>
  <si>
    <r>
      <rPr>
        <sz val="12"/>
        <color theme="1"/>
        <rFont val="仿宋_GB2312"/>
        <charset val="134"/>
      </rPr>
      <t>西咸新区能源金贸区沣东路学校周边路网市政工程</t>
    </r>
  </si>
  <si>
    <r>
      <rPr>
        <sz val="12"/>
        <color theme="1"/>
        <rFont val="仿宋_GB2312"/>
        <charset val="134"/>
      </rPr>
      <t>沣泾大道</t>
    </r>
    <r>
      <rPr>
        <sz val="12"/>
        <color theme="1"/>
        <rFont val="Times New Roman"/>
        <charset val="134"/>
      </rPr>
      <t>-</t>
    </r>
    <r>
      <rPr>
        <sz val="12"/>
        <color theme="1"/>
        <rFont val="仿宋_GB2312"/>
        <charset val="134"/>
      </rPr>
      <t>机场专用高速枢纽工程</t>
    </r>
  </si>
  <si>
    <r>
      <rPr>
        <sz val="12"/>
        <color theme="1"/>
        <rFont val="仿宋_GB2312"/>
        <charset val="134"/>
      </rPr>
      <t>景平大街等市政道路</t>
    </r>
  </si>
  <si>
    <r>
      <rPr>
        <sz val="12"/>
        <color theme="1"/>
        <rFont val="仿宋_GB2312"/>
        <charset val="134"/>
      </rPr>
      <t>空港花园智慧停车楼</t>
    </r>
  </si>
  <si>
    <r>
      <rPr>
        <sz val="12"/>
        <color theme="1"/>
        <rFont val="仿宋_GB2312"/>
        <charset val="134"/>
      </rPr>
      <t>市政公用配套项目（打包）</t>
    </r>
  </si>
  <si>
    <r>
      <rPr>
        <sz val="12"/>
        <color theme="1"/>
        <rFont val="仿宋_GB2312"/>
        <charset val="134"/>
      </rPr>
      <t>丰登路</t>
    </r>
    <r>
      <rPr>
        <sz val="12"/>
        <color theme="1"/>
        <rFont val="Times New Roman"/>
        <charset val="134"/>
      </rPr>
      <t>(</t>
    </r>
    <r>
      <rPr>
        <sz val="12"/>
        <color theme="1"/>
        <rFont val="仿宋_GB2312"/>
        <charset val="134"/>
      </rPr>
      <t>贸易路～河堤路</t>
    </r>
    <r>
      <rPr>
        <sz val="12"/>
        <color theme="1"/>
        <rFont val="Times New Roman"/>
        <charset val="134"/>
      </rPr>
      <t>)</t>
    </r>
  </si>
  <si>
    <r>
      <rPr>
        <sz val="12"/>
        <color theme="1"/>
        <rFont val="仿宋_GB2312"/>
        <charset val="134"/>
      </rPr>
      <t>能源二路（金融二路～金融四路，不含金融二路以西</t>
    </r>
    <r>
      <rPr>
        <sz val="12"/>
        <color theme="1"/>
        <rFont val="Times New Roman"/>
        <charset val="134"/>
      </rPr>
      <t>100</t>
    </r>
    <r>
      <rPr>
        <sz val="12"/>
        <color theme="1"/>
        <rFont val="仿宋_GB2312"/>
        <charset val="134"/>
      </rPr>
      <t>米）</t>
    </r>
  </si>
  <si>
    <r>
      <rPr>
        <sz val="12"/>
        <color theme="1"/>
        <rFont val="仿宋_GB2312"/>
        <charset val="134"/>
      </rPr>
      <t>架空线缆落地及管沟项目</t>
    </r>
  </si>
  <si>
    <r>
      <rPr>
        <sz val="12"/>
        <color theme="1"/>
        <rFont val="仿宋_GB2312"/>
        <charset val="134"/>
      </rPr>
      <t>市政维护管理</t>
    </r>
  </si>
  <si>
    <r>
      <rPr>
        <sz val="12"/>
        <color theme="1"/>
        <rFont val="仿宋_GB2312"/>
        <charset val="134"/>
      </rPr>
      <t>能源四路（沣泾大道～金融四路）</t>
    </r>
  </si>
  <si>
    <r>
      <rPr>
        <sz val="12"/>
        <color theme="1"/>
        <rFont val="仿宋_GB2312"/>
        <charset val="134"/>
      </rPr>
      <t>金融一路（能源三路～能源北路）</t>
    </r>
  </si>
  <si>
    <r>
      <rPr>
        <sz val="12"/>
        <color theme="1"/>
        <rFont val="仿宋_GB2312"/>
        <charset val="134"/>
      </rPr>
      <t>能源北路</t>
    </r>
  </si>
  <si>
    <r>
      <rPr>
        <sz val="12"/>
        <color theme="1"/>
        <rFont val="仿宋_GB2312"/>
        <charset val="134"/>
      </rPr>
      <t>金融三路（丰产路～能源北路）</t>
    </r>
  </si>
  <si>
    <r>
      <rPr>
        <sz val="12"/>
        <color theme="1"/>
        <rFont val="仿宋_GB2312"/>
        <charset val="134"/>
      </rPr>
      <t>金融四路（能源一路～能源北路）</t>
    </r>
  </si>
  <si>
    <r>
      <rPr>
        <sz val="12"/>
        <color theme="1"/>
        <rFont val="仿宋_GB2312"/>
        <charset val="134"/>
      </rPr>
      <t>能源三路</t>
    </r>
  </si>
  <si>
    <r>
      <rPr>
        <sz val="12"/>
        <color theme="1"/>
        <rFont val="仿宋_GB2312"/>
        <charset val="134"/>
      </rPr>
      <t>红光路拓宽提升改造（沣东大道与绕城高速立交）</t>
    </r>
  </si>
  <si>
    <r>
      <rPr>
        <sz val="12"/>
        <color theme="1"/>
        <rFont val="仿宋_GB2312"/>
        <charset val="134"/>
      </rPr>
      <t>阿房一路：（沣河东路至咸户路段改造）</t>
    </r>
  </si>
  <si>
    <r>
      <rPr>
        <sz val="12"/>
        <color theme="1"/>
        <rFont val="仿宋_GB2312"/>
        <charset val="134"/>
      </rPr>
      <t>秦汉新城多维立体交通枢纽工程</t>
    </r>
  </si>
  <si>
    <r>
      <rPr>
        <sz val="12"/>
        <color theme="1"/>
        <rFont val="仿宋_GB2312"/>
        <charset val="134"/>
      </rPr>
      <t>西咸新区智轨示范线</t>
    </r>
    <r>
      <rPr>
        <sz val="12"/>
        <color theme="1"/>
        <rFont val="Times New Roman"/>
        <charset val="134"/>
      </rPr>
      <t>2</t>
    </r>
    <r>
      <rPr>
        <sz val="12"/>
        <color theme="1"/>
        <rFont val="仿宋_GB2312"/>
        <charset val="134"/>
      </rPr>
      <t>号线</t>
    </r>
  </si>
  <si>
    <r>
      <rPr>
        <sz val="12"/>
        <color theme="1"/>
        <rFont val="仿宋_GB2312"/>
        <charset val="134"/>
      </rPr>
      <t>沣东新城路网建设项目二期</t>
    </r>
  </si>
  <si>
    <r>
      <rPr>
        <sz val="12"/>
        <color theme="1"/>
        <rFont val="仿宋_GB2312"/>
        <charset val="134"/>
      </rPr>
      <t>陕西斗门水库工程</t>
    </r>
  </si>
  <si>
    <r>
      <rPr>
        <sz val="12"/>
        <color theme="1"/>
        <rFont val="仿宋_GB2312"/>
        <charset val="134"/>
      </rPr>
      <t>西咸新区第一污水处理厂一期二阶段</t>
    </r>
  </si>
  <si>
    <r>
      <rPr>
        <sz val="12"/>
        <color theme="1"/>
        <rFont val="仿宋_GB2312"/>
        <charset val="134"/>
      </rPr>
      <t>昆明池水生态环境保护工程</t>
    </r>
  </si>
  <si>
    <r>
      <rPr>
        <sz val="12"/>
        <color theme="1"/>
        <rFont val="仿宋_GB2312"/>
        <charset val="134"/>
      </rPr>
      <t>工业聚集区污水处理厂</t>
    </r>
  </si>
  <si>
    <r>
      <rPr>
        <sz val="12"/>
        <color theme="1"/>
        <rFont val="仿宋_GB2312"/>
        <charset val="134"/>
      </rPr>
      <t>沣东水厂及沣皂水源地迁建项目</t>
    </r>
  </si>
  <si>
    <r>
      <rPr>
        <sz val="12"/>
        <color theme="1"/>
        <rFont val="仿宋_GB2312"/>
        <charset val="134"/>
      </rPr>
      <t>秦创原新概念水质净化中心</t>
    </r>
  </si>
  <si>
    <r>
      <rPr>
        <sz val="12"/>
        <color theme="1"/>
        <rFont val="仿宋_GB2312"/>
        <charset val="134"/>
      </rPr>
      <t>沣东生态智慧湿地项目</t>
    </r>
  </si>
  <si>
    <r>
      <rPr>
        <sz val="12"/>
        <color theme="1"/>
        <rFont val="仿宋_GB2312"/>
        <charset val="134"/>
      </rPr>
      <t>沣西新城环境整治项目</t>
    </r>
  </si>
  <si>
    <r>
      <rPr>
        <sz val="12"/>
        <color theme="1"/>
        <rFont val="仿宋_GB2312"/>
        <charset val="134"/>
      </rPr>
      <t>沣西新城核心区市政园林绿化项目</t>
    </r>
  </si>
  <si>
    <r>
      <rPr>
        <sz val="12"/>
        <color theme="1"/>
        <rFont val="仿宋_GB2312"/>
        <charset val="134"/>
      </rPr>
      <t>丝路科创谷起步区绿化（中国丝路西部创新港（二期）绿化）</t>
    </r>
  </si>
  <si>
    <r>
      <rPr>
        <sz val="12"/>
        <color theme="1"/>
        <rFont val="仿宋_GB2312"/>
        <charset val="134"/>
      </rPr>
      <t>斗门水库堤岸生态修复工程</t>
    </r>
  </si>
  <si>
    <r>
      <rPr>
        <sz val="12"/>
        <color theme="1"/>
        <rFont val="仿宋_GB2312"/>
        <charset val="134"/>
      </rPr>
      <t>空港新城绿化工程（续建）</t>
    </r>
  </si>
  <si>
    <r>
      <rPr>
        <sz val="12"/>
        <color theme="1"/>
        <rFont val="仿宋_GB2312"/>
        <charset val="134"/>
      </rPr>
      <t>绿地养护</t>
    </r>
  </si>
  <si>
    <r>
      <rPr>
        <sz val="12"/>
        <color theme="1"/>
        <rFont val="仿宋_GB2312"/>
        <charset val="134"/>
      </rPr>
      <t>体育公园</t>
    </r>
  </si>
  <si>
    <r>
      <rPr>
        <sz val="12"/>
        <color theme="1"/>
        <rFont val="仿宋_GB2312"/>
        <charset val="134"/>
      </rPr>
      <t>城市园林绿化及景观设施工程</t>
    </r>
  </si>
  <si>
    <r>
      <rPr>
        <sz val="12"/>
        <color theme="1"/>
        <rFont val="仿宋_GB2312"/>
        <charset val="134"/>
      </rPr>
      <t>空港实验学校</t>
    </r>
  </si>
  <si>
    <r>
      <rPr>
        <sz val="12"/>
        <color theme="1"/>
        <rFont val="仿宋_GB2312"/>
        <charset val="134"/>
      </rPr>
      <t>秦汉新城幼儿园建设项目</t>
    </r>
  </si>
  <si>
    <r>
      <rPr>
        <sz val="12"/>
        <color theme="1"/>
        <rFont val="仿宋_GB2312"/>
        <charset val="134"/>
      </rPr>
      <t>西咸第一高中</t>
    </r>
  </si>
  <si>
    <r>
      <rPr>
        <sz val="12"/>
        <color theme="1"/>
        <rFont val="仿宋_GB2312"/>
        <charset val="134"/>
      </rPr>
      <t>秦汉新城学校建设项目</t>
    </r>
  </si>
  <si>
    <r>
      <rPr>
        <sz val="12"/>
        <color theme="1"/>
        <rFont val="仿宋_GB2312"/>
        <charset val="134"/>
      </rPr>
      <t>萧何路学校（九年一贯制）</t>
    </r>
  </si>
  <si>
    <r>
      <rPr>
        <sz val="12"/>
        <color theme="1"/>
        <rFont val="仿宋_GB2312"/>
        <charset val="134"/>
      </rPr>
      <t>西咸新区第一初级中学（东区）</t>
    </r>
  </si>
  <si>
    <r>
      <rPr>
        <sz val="12"/>
        <color theme="1"/>
        <rFont val="仿宋_GB2312"/>
        <charset val="134"/>
      </rPr>
      <t>沣东路</t>
    </r>
    <r>
      <rPr>
        <sz val="12"/>
        <color theme="1"/>
        <rFont val="Times New Roman"/>
        <charset val="134"/>
      </rPr>
      <t xml:space="preserve">
</t>
    </r>
    <r>
      <rPr>
        <sz val="12"/>
        <color theme="1"/>
        <rFont val="仿宋_GB2312"/>
        <charset val="134"/>
      </rPr>
      <t>学校</t>
    </r>
  </si>
  <si>
    <r>
      <rPr>
        <sz val="12"/>
        <color theme="1"/>
        <rFont val="仿宋_GB2312"/>
        <charset val="134"/>
      </rPr>
      <t>空港新城晋公庙</t>
    </r>
    <r>
      <rPr>
        <sz val="12"/>
        <color theme="1"/>
        <rFont val="Times New Roman"/>
        <charset val="134"/>
      </rPr>
      <t xml:space="preserve">
</t>
    </r>
    <r>
      <rPr>
        <sz val="12"/>
        <color theme="1"/>
        <rFont val="仿宋_GB2312"/>
        <charset val="134"/>
      </rPr>
      <t>学校</t>
    </r>
  </si>
  <si>
    <r>
      <rPr>
        <sz val="12"/>
        <color theme="1"/>
        <rFont val="仿宋_GB2312"/>
        <charset val="134"/>
      </rPr>
      <t>空港新城幸福里</t>
    </r>
    <r>
      <rPr>
        <sz val="12"/>
        <color theme="1"/>
        <rFont val="Times New Roman"/>
        <charset val="134"/>
      </rPr>
      <t xml:space="preserve"> </t>
    </r>
    <r>
      <rPr>
        <sz val="12"/>
        <color theme="1"/>
        <rFont val="仿宋_GB2312"/>
        <charset val="134"/>
      </rPr>
      <t>第二小学</t>
    </r>
  </si>
  <si>
    <r>
      <rPr>
        <sz val="12"/>
        <color theme="1"/>
        <rFont val="仿宋_GB2312"/>
        <charset val="134"/>
      </rPr>
      <t>秦韵小学</t>
    </r>
  </si>
  <si>
    <r>
      <rPr>
        <sz val="12"/>
        <color theme="1"/>
        <rFont val="仿宋_GB2312"/>
        <charset val="134"/>
      </rPr>
      <t>西安交通大学创新港校区学生生活</t>
    </r>
    <r>
      <rPr>
        <sz val="12"/>
        <color theme="1"/>
        <rFont val="Times New Roman"/>
        <charset val="134"/>
      </rPr>
      <t>E</t>
    </r>
    <r>
      <rPr>
        <sz val="12"/>
        <color theme="1"/>
        <rFont val="仿宋_GB2312"/>
        <charset val="134"/>
      </rPr>
      <t>区食堂项目</t>
    </r>
  </si>
  <si>
    <r>
      <rPr>
        <sz val="12"/>
        <color theme="1"/>
        <rFont val="仿宋_GB2312"/>
        <charset val="134"/>
      </rPr>
      <t>北营学校</t>
    </r>
  </si>
  <si>
    <r>
      <rPr>
        <sz val="12"/>
        <color theme="1"/>
        <rFont val="仿宋_GB2312"/>
        <charset val="134"/>
      </rPr>
      <t>西咸新区能源金贸区学校项目</t>
    </r>
  </si>
  <si>
    <r>
      <rPr>
        <sz val="12"/>
        <color theme="1"/>
        <rFont val="仿宋_GB2312"/>
        <charset val="134"/>
      </rPr>
      <t>西咸沣西第一小学分部及西咸新区沣西新城实验学校分部项目</t>
    </r>
  </si>
  <si>
    <r>
      <rPr>
        <sz val="12"/>
        <color theme="1"/>
        <rFont val="仿宋_GB2312"/>
        <charset val="134"/>
      </rPr>
      <t>沣西新城学校建设项目</t>
    </r>
  </si>
  <si>
    <r>
      <rPr>
        <sz val="12"/>
        <color theme="1"/>
        <rFont val="仿宋_GB2312"/>
        <charset val="134"/>
      </rPr>
      <t>泾河第五小学</t>
    </r>
  </si>
  <si>
    <r>
      <rPr>
        <sz val="12"/>
        <color theme="1"/>
        <rFont val="仿宋_GB2312"/>
        <charset val="134"/>
      </rPr>
      <t>昆明时光小学</t>
    </r>
  </si>
  <si>
    <r>
      <rPr>
        <sz val="12"/>
        <color theme="1"/>
        <rFont val="仿宋_GB2312"/>
        <charset val="134"/>
      </rPr>
      <t>空军军医大学新校区</t>
    </r>
  </si>
  <si>
    <r>
      <rPr>
        <sz val="12"/>
        <color theme="1"/>
        <rFont val="仿宋_GB2312"/>
        <charset val="134"/>
      </rPr>
      <t>西咸新区沣东新城第二高级中学</t>
    </r>
  </si>
  <si>
    <r>
      <rPr>
        <sz val="12"/>
        <color theme="1"/>
        <rFont val="仿宋_GB2312"/>
        <charset val="134"/>
      </rPr>
      <t>沣东新城第五初级中学</t>
    </r>
  </si>
  <si>
    <r>
      <rPr>
        <sz val="12"/>
        <color theme="1"/>
        <rFont val="仿宋_GB2312"/>
        <charset val="134"/>
      </rPr>
      <t>沣东新城七里镇第一小学</t>
    </r>
  </si>
  <si>
    <r>
      <rPr>
        <sz val="12"/>
        <color theme="1"/>
        <rFont val="仿宋_GB2312"/>
        <charset val="134"/>
      </rPr>
      <t>华侨城片区学校建设项目</t>
    </r>
  </si>
  <si>
    <r>
      <rPr>
        <sz val="12"/>
        <color theme="1"/>
        <rFont val="仿宋_GB2312"/>
        <charset val="134"/>
      </rPr>
      <t>沣东第十二小学</t>
    </r>
  </si>
  <si>
    <r>
      <rPr>
        <sz val="12"/>
        <color theme="1"/>
        <rFont val="仿宋_GB2312"/>
        <charset val="134"/>
      </rPr>
      <t>西安国际足球中心</t>
    </r>
  </si>
  <si>
    <r>
      <rPr>
        <sz val="12"/>
        <color theme="1"/>
        <rFont val="仿宋_GB2312"/>
        <charset val="134"/>
      </rPr>
      <t>西安创新港医院项目</t>
    </r>
  </si>
  <si>
    <r>
      <rPr>
        <sz val="12"/>
        <color theme="1"/>
        <rFont val="仿宋_GB2312"/>
        <charset val="134"/>
      </rPr>
      <t>西咸妇女儿童医院原名：西北妇女儿童医院西咸妇产医院</t>
    </r>
  </si>
  <si>
    <r>
      <rPr>
        <sz val="12"/>
        <color theme="1"/>
        <rFont val="仿宋_GB2312"/>
        <charset val="134"/>
      </rPr>
      <t>陕西省中医药研究院迁建项目（一期）</t>
    </r>
  </si>
  <si>
    <r>
      <rPr>
        <sz val="12"/>
        <color theme="1"/>
        <rFont val="仿宋_GB2312"/>
        <charset val="134"/>
      </rPr>
      <t>泾河新城体育运动中心</t>
    </r>
  </si>
  <si>
    <r>
      <rPr>
        <sz val="12"/>
        <color theme="1"/>
        <rFont val="仿宋_GB2312"/>
        <charset val="134"/>
      </rPr>
      <t>上林路卫生院</t>
    </r>
  </si>
  <si>
    <r>
      <rPr>
        <sz val="12"/>
        <color theme="1"/>
        <rFont val="仿宋_GB2312"/>
        <charset val="134"/>
      </rPr>
      <t>公共卫生服务中心</t>
    </r>
  </si>
  <si>
    <r>
      <rPr>
        <sz val="12"/>
        <color theme="1"/>
        <rFont val="仿宋_GB2312"/>
        <charset val="134"/>
      </rPr>
      <t>空港北杜人民医院</t>
    </r>
  </si>
  <si>
    <r>
      <rPr>
        <sz val="12"/>
        <color theme="1"/>
        <rFont val="仿宋_GB2312"/>
        <charset val="134"/>
      </rPr>
      <t>陕西省人民医院西咸院区</t>
    </r>
  </si>
  <si>
    <r>
      <rPr>
        <sz val="12"/>
        <color theme="1"/>
        <rFont val="仿宋_GB2312"/>
        <charset val="134"/>
      </rPr>
      <t>西安交通大学附属泾河医院</t>
    </r>
  </si>
  <si>
    <r>
      <rPr>
        <sz val="12"/>
        <color theme="1"/>
        <rFont val="仿宋_GB2312"/>
        <charset val="134"/>
      </rPr>
      <t>秦汉国际马术中心</t>
    </r>
    <r>
      <rPr>
        <sz val="12"/>
        <color theme="1"/>
        <rFont val="Times New Roman"/>
        <charset val="134"/>
      </rPr>
      <t>--</t>
    </r>
    <r>
      <rPr>
        <sz val="12"/>
        <color theme="1"/>
        <rFont val="仿宋_GB2312"/>
        <charset val="134"/>
      </rPr>
      <t>综合看台楼</t>
    </r>
  </si>
  <si>
    <r>
      <rPr>
        <sz val="12"/>
        <color theme="1"/>
        <rFont val="仿宋_GB2312"/>
        <charset val="134"/>
      </rPr>
      <t>西安医学院第一附属医院沣东院区</t>
    </r>
  </si>
  <si>
    <r>
      <rPr>
        <sz val="12"/>
        <color theme="1"/>
        <rFont val="仿宋_GB2312"/>
        <charset val="134"/>
      </rPr>
      <t>秦汉安置小区打包项目</t>
    </r>
  </si>
  <si>
    <r>
      <rPr>
        <sz val="12"/>
        <color theme="1"/>
        <rFont val="仿宋_GB2312"/>
        <charset val="134"/>
      </rPr>
      <t>空港阳光里棚户区改造（四期）</t>
    </r>
  </si>
  <si>
    <r>
      <rPr>
        <sz val="12"/>
        <color theme="1"/>
        <rFont val="仿宋_GB2312"/>
        <charset val="134"/>
      </rPr>
      <t>空港阳光里棚户区改造（五期）</t>
    </r>
  </si>
  <si>
    <r>
      <rPr>
        <sz val="12"/>
        <color theme="1"/>
        <rFont val="仿宋_GB2312"/>
        <charset val="134"/>
      </rPr>
      <t>空港阳光里棚户区改造（六期）</t>
    </r>
  </si>
  <si>
    <r>
      <rPr>
        <sz val="12"/>
        <color theme="1"/>
        <rFont val="仿宋_GB2312"/>
        <charset val="134"/>
      </rPr>
      <t>空港幸福里棚户区改造（五期）</t>
    </r>
  </si>
  <si>
    <r>
      <rPr>
        <sz val="12"/>
        <color theme="1"/>
        <rFont val="仿宋_GB2312"/>
        <charset val="134"/>
      </rPr>
      <t>空港幸福里棚户区改造（六期）</t>
    </r>
  </si>
  <si>
    <r>
      <rPr>
        <sz val="12"/>
        <color theme="1"/>
        <rFont val="仿宋_GB2312"/>
        <charset val="134"/>
      </rPr>
      <t>西咸国际文化教育园棚户区改造（二期）项目</t>
    </r>
  </si>
  <si>
    <r>
      <rPr>
        <sz val="12"/>
        <color theme="1"/>
        <rFont val="Times New Roman"/>
        <charset val="134"/>
      </rPr>
      <t>8</t>
    </r>
    <r>
      <rPr>
        <sz val="12"/>
        <color theme="1"/>
        <rFont val="仿宋_GB2312"/>
        <charset val="134"/>
      </rPr>
      <t>号地块二期保障房建安工程</t>
    </r>
  </si>
  <si>
    <r>
      <rPr>
        <sz val="12"/>
        <color theme="1"/>
        <rFont val="仿宋_GB2312"/>
        <charset val="134"/>
      </rPr>
      <t>瀛洲新苑二期</t>
    </r>
  </si>
  <si>
    <r>
      <rPr>
        <sz val="12"/>
        <color theme="1"/>
        <rFont val="仿宋_GB2312"/>
        <charset val="134"/>
      </rPr>
      <t>瀛洲新苑三期</t>
    </r>
  </si>
  <si>
    <r>
      <rPr>
        <sz val="12"/>
        <color theme="1"/>
        <rFont val="仿宋_GB2312"/>
        <charset val="134"/>
      </rPr>
      <t>崇文佳苑四期</t>
    </r>
  </si>
  <si>
    <r>
      <rPr>
        <sz val="12"/>
        <color theme="1"/>
        <rFont val="仿宋_GB2312"/>
        <charset val="134"/>
      </rPr>
      <t>崇文佳苑五期</t>
    </r>
  </si>
  <si>
    <r>
      <rPr>
        <sz val="12"/>
        <color theme="1"/>
        <rFont val="仿宋_GB2312"/>
        <charset val="134"/>
      </rPr>
      <t>泾干棚改项目一期</t>
    </r>
  </si>
  <si>
    <r>
      <rPr>
        <sz val="12"/>
        <color theme="1"/>
        <rFont val="仿宋_GB2312"/>
        <charset val="134"/>
      </rPr>
      <t>秦汉保障房打包项目</t>
    </r>
  </si>
  <si>
    <r>
      <rPr>
        <sz val="12"/>
        <color theme="1"/>
        <rFont val="仿宋_GB2312"/>
        <charset val="134"/>
      </rPr>
      <t>车张佳园</t>
    </r>
  </si>
  <si>
    <r>
      <rPr>
        <sz val="12"/>
        <color theme="1"/>
        <rFont val="仿宋_GB2312"/>
        <charset val="134"/>
      </rPr>
      <t>启航馨苑三期</t>
    </r>
  </si>
  <si>
    <r>
      <rPr>
        <sz val="12"/>
        <color theme="1"/>
        <rFont val="仿宋_GB2312"/>
        <charset val="134"/>
      </rPr>
      <t>王道新苑项目</t>
    </r>
  </si>
  <si>
    <r>
      <rPr>
        <sz val="12"/>
        <color theme="1"/>
        <rFont val="仿宋_GB2312"/>
        <charset val="134"/>
      </rPr>
      <t>大王新苑项目</t>
    </r>
  </si>
  <si>
    <r>
      <rPr>
        <sz val="12"/>
        <color theme="1"/>
        <rFont val="仿宋_GB2312"/>
        <charset val="134"/>
      </rPr>
      <t>沣西新城安置房项目</t>
    </r>
  </si>
  <si>
    <r>
      <rPr>
        <sz val="12"/>
        <color theme="1"/>
        <rFont val="仿宋_GB2312"/>
        <charset val="134"/>
      </rPr>
      <t>宋康新苑项目</t>
    </r>
  </si>
  <si>
    <r>
      <rPr>
        <sz val="12"/>
        <color theme="1"/>
        <rFont val="仿宋_GB2312"/>
        <charset val="134"/>
      </rPr>
      <t>秦沣里</t>
    </r>
    <r>
      <rPr>
        <sz val="12"/>
        <color theme="1"/>
        <rFont val="Times New Roman"/>
        <charset val="134"/>
      </rPr>
      <t xml:space="preserve">
</t>
    </r>
    <r>
      <rPr>
        <sz val="12"/>
        <color theme="1"/>
        <rFont val="仿宋_GB2312"/>
        <charset val="134"/>
      </rPr>
      <t>项目</t>
    </r>
  </si>
  <si>
    <r>
      <rPr>
        <sz val="12"/>
        <color theme="1"/>
        <rFont val="仿宋_GB2312"/>
        <charset val="134"/>
      </rPr>
      <t>秦汉熙</t>
    </r>
    <r>
      <rPr>
        <sz val="12"/>
        <color theme="1"/>
        <rFont val="Times New Roman"/>
        <charset val="134"/>
      </rPr>
      <t xml:space="preserve">
</t>
    </r>
    <r>
      <rPr>
        <sz val="12"/>
        <color theme="1"/>
        <rFont val="仿宋_GB2312"/>
        <charset val="134"/>
      </rPr>
      <t>和里</t>
    </r>
  </si>
  <si>
    <r>
      <rPr>
        <sz val="12"/>
        <color theme="1"/>
        <rFont val="仿宋_GB2312"/>
        <charset val="134"/>
      </rPr>
      <t>空港幸福里（七期）</t>
    </r>
  </si>
  <si>
    <r>
      <rPr>
        <sz val="12"/>
        <color theme="1"/>
        <rFont val="仿宋_GB2312"/>
        <charset val="134"/>
      </rPr>
      <t>空港幸福里（九期）</t>
    </r>
  </si>
  <si>
    <r>
      <rPr>
        <sz val="12"/>
        <color theme="1"/>
        <rFont val="仿宋_GB2312"/>
        <charset val="134"/>
      </rPr>
      <t>沣科花园三期</t>
    </r>
    <r>
      <rPr>
        <sz val="12"/>
        <color theme="1"/>
        <rFont val="Times New Roman"/>
        <charset val="134"/>
      </rPr>
      <t>(DK1)</t>
    </r>
  </si>
  <si>
    <r>
      <rPr>
        <sz val="12"/>
        <color theme="1"/>
        <rFont val="仿宋_GB2312"/>
        <charset val="134"/>
      </rPr>
      <t>王寺村安置项目（</t>
    </r>
    <r>
      <rPr>
        <sz val="12"/>
        <color theme="1"/>
        <rFont val="Times New Roman"/>
        <charset val="134"/>
      </rPr>
      <t>DK1)</t>
    </r>
  </si>
  <si>
    <r>
      <rPr>
        <sz val="12"/>
        <color theme="1"/>
        <rFont val="仿宋_GB2312"/>
        <charset val="134"/>
      </rPr>
      <t>沣镐七里镇东里二期</t>
    </r>
    <r>
      <rPr>
        <sz val="12"/>
        <color theme="1"/>
        <rFont val="Times New Roman"/>
        <charset val="134"/>
      </rPr>
      <t>(DK1)</t>
    </r>
  </si>
  <si>
    <r>
      <rPr>
        <sz val="12"/>
        <color theme="1"/>
        <rFont val="仿宋_GB2312"/>
        <charset val="134"/>
      </rPr>
      <t>和盛花园二期</t>
    </r>
  </si>
  <si>
    <r>
      <rPr>
        <sz val="12"/>
        <color theme="1"/>
        <rFont val="仿宋_GB2312"/>
        <charset val="134"/>
      </rPr>
      <t>西围墙村安置项目</t>
    </r>
  </si>
  <si>
    <r>
      <rPr>
        <sz val="12"/>
        <color theme="1"/>
        <rFont val="仿宋_GB2312"/>
        <charset val="134"/>
      </rPr>
      <t>贺家村安置项目</t>
    </r>
  </si>
  <si>
    <r>
      <rPr>
        <sz val="12"/>
        <color theme="1"/>
        <rFont val="仿宋_GB2312"/>
        <charset val="134"/>
      </rPr>
      <t>三桥集中安置二期</t>
    </r>
  </si>
  <si>
    <r>
      <rPr>
        <sz val="12"/>
        <color theme="1"/>
        <rFont val="仿宋_GB2312"/>
        <charset val="134"/>
      </rPr>
      <t>江渡新苑项目</t>
    </r>
  </si>
  <si>
    <r>
      <rPr>
        <sz val="12"/>
        <color theme="1"/>
        <rFont val="仿宋_GB2312"/>
        <charset val="134"/>
      </rPr>
      <t>江东新苑项目</t>
    </r>
  </si>
  <si>
    <r>
      <rPr>
        <sz val="12"/>
        <color theme="1"/>
        <rFont val="仿宋_GB2312"/>
        <charset val="134"/>
      </rPr>
      <t>丰泽新苑项目</t>
    </r>
  </si>
  <si>
    <r>
      <rPr>
        <sz val="12"/>
        <color theme="1"/>
        <rFont val="仿宋_GB2312"/>
        <charset val="134"/>
      </rPr>
      <t>沣科花园三期</t>
    </r>
    <r>
      <rPr>
        <sz val="12"/>
        <color theme="1"/>
        <rFont val="Times New Roman"/>
        <charset val="134"/>
      </rPr>
      <t>(DK2)</t>
    </r>
  </si>
  <si>
    <r>
      <rPr>
        <sz val="12"/>
        <color theme="1"/>
        <rFont val="仿宋_GB2312"/>
        <charset val="134"/>
      </rPr>
      <t>沣镐七里镇东里二期</t>
    </r>
    <r>
      <rPr>
        <sz val="12"/>
        <color theme="1"/>
        <rFont val="Times New Roman"/>
        <charset val="134"/>
      </rPr>
      <t>(DK2)</t>
    </r>
  </si>
  <si>
    <r>
      <rPr>
        <sz val="12"/>
        <color theme="1"/>
        <rFont val="仿宋_GB2312"/>
        <charset val="134"/>
      </rPr>
      <t>沣镐七里镇东里二期</t>
    </r>
    <r>
      <rPr>
        <sz val="12"/>
        <color theme="1"/>
        <rFont val="Times New Roman"/>
        <charset val="134"/>
      </rPr>
      <t>(DK3)</t>
    </r>
  </si>
  <si>
    <r>
      <rPr>
        <sz val="12"/>
        <color theme="1"/>
        <rFont val="仿宋_GB2312"/>
        <charset val="134"/>
      </rPr>
      <t>沣镐七里镇二期</t>
    </r>
    <r>
      <rPr>
        <sz val="12"/>
        <color theme="1"/>
        <rFont val="Times New Roman"/>
        <charset val="134"/>
      </rPr>
      <t>(DK3)</t>
    </r>
  </si>
  <si>
    <r>
      <rPr>
        <sz val="12"/>
        <color theme="1"/>
        <rFont val="仿宋_GB2312"/>
        <charset val="134"/>
      </rPr>
      <t>沣镐七里镇二期</t>
    </r>
    <r>
      <rPr>
        <sz val="12"/>
        <color theme="1"/>
        <rFont val="Times New Roman"/>
        <charset val="134"/>
      </rPr>
      <t>(DK5)</t>
    </r>
  </si>
  <si>
    <r>
      <rPr>
        <sz val="12"/>
        <color theme="1"/>
        <rFont val="仿宋_GB2312"/>
        <charset val="134"/>
      </rPr>
      <t>沣镐七里镇二期</t>
    </r>
    <r>
      <rPr>
        <sz val="12"/>
        <color theme="1"/>
        <rFont val="Times New Roman"/>
        <charset val="134"/>
      </rPr>
      <t>(DK7)</t>
    </r>
  </si>
  <si>
    <r>
      <rPr>
        <sz val="12"/>
        <color theme="1"/>
        <rFont val="仿宋_GB2312"/>
        <charset val="134"/>
      </rPr>
      <t>创新雅居项目</t>
    </r>
  </si>
  <si>
    <r>
      <rPr>
        <sz val="12"/>
        <color theme="1"/>
        <rFont val="仿宋_GB2312"/>
        <charset val="134"/>
      </rPr>
      <t>空港幸福里八期项目</t>
    </r>
  </si>
  <si>
    <r>
      <rPr>
        <sz val="12"/>
        <color theme="1"/>
        <rFont val="仿宋_GB2312"/>
        <charset val="134"/>
      </rPr>
      <t>后卫馨佳苑二期</t>
    </r>
  </si>
  <si>
    <r>
      <rPr>
        <sz val="12"/>
        <color theme="1"/>
        <rFont val="仿宋_GB2312"/>
        <charset val="134"/>
      </rPr>
      <t>先锋村安置项目</t>
    </r>
  </si>
  <si>
    <r>
      <rPr>
        <sz val="12"/>
        <color theme="1"/>
        <rFont val="仿宋_GB2312"/>
        <charset val="134"/>
      </rPr>
      <t>康</t>
    </r>
    <r>
      <rPr>
        <sz val="12"/>
        <color theme="1"/>
        <rFont val="宋体"/>
        <charset val="134"/>
      </rPr>
      <t>璟</t>
    </r>
    <r>
      <rPr>
        <sz val="12"/>
        <color theme="1"/>
        <rFont val="仿宋_GB2312"/>
        <charset val="134"/>
      </rPr>
      <t>馨苑</t>
    </r>
  </si>
  <si>
    <r>
      <rPr>
        <sz val="12"/>
        <color theme="1"/>
        <rFont val="仿宋_GB2312"/>
        <charset val="134"/>
      </rPr>
      <t>沣镐七里镇东里一期（</t>
    </r>
    <r>
      <rPr>
        <sz val="12"/>
        <color theme="1"/>
        <rFont val="Times New Roman"/>
        <charset val="134"/>
      </rPr>
      <t>DK4</t>
    </r>
    <r>
      <rPr>
        <sz val="12"/>
        <color theme="1"/>
        <rFont val="仿宋_GB2312"/>
        <charset val="134"/>
      </rPr>
      <t>）</t>
    </r>
  </si>
  <si>
    <r>
      <rPr>
        <sz val="12"/>
        <color theme="1"/>
        <rFont val="仿宋_GB2312"/>
        <charset val="134"/>
      </rPr>
      <t>东、西凹里村棚改安置房项目</t>
    </r>
  </si>
  <si>
    <r>
      <rPr>
        <sz val="12"/>
        <color theme="1"/>
        <rFont val="仿宋_GB2312"/>
        <charset val="134"/>
      </rPr>
      <t>秦汉新城保障房项目</t>
    </r>
  </si>
  <si>
    <r>
      <rPr>
        <sz val="12"/>
        <color theme="1"/>
        <rFont val="仿宋_GB2312"/>
        <charset val="134"/>
      </rPr>
      <t>王寺村安置项目（</t>
    </r>
    <r>
      <rPr>
        <sz val="12"/>
        <color theme="1"/>
        <rFont val="Times New Roman"/>
        <charset val="134"/>
      </rPr>
      <t>DK2)</t>
    </r>
  </si>
  <si>
    <r>
      <rPr>
        <sz val="12"/>
        <color theme="1"/>
        <rFont val="仿宋_GB2312"/>
        <charset val="134"/>
      </rPr>
      <t>王寺村安置项目（</t>
    </r>
    <r>
      <rPr>
        <sz val="12"/>
        <color theme="1"/>
        <rFont val="Times New Roman"/>
        <charset val="134"/>
      </rPr>
      <t>DK3)</t>
    </r>
  </si>
  <si>
    <r>
      <rPr>
        <sz val="12"/>
        <color theme="1"/>
        <rFont val="仿宋_GB2312"/>
        <charset val="134"/>
      </rPr>
      <t>萧何路安置房（待定）</t>
    </r>
  </si>
  <si>
    <r>
      <rPr>
        <sz val="12"/>
        <color theme="1"/>
        <rFont val="仿宋_GB2312"/>
        <charset val="134"/>
      </rPr>
      <t>蒋刘村安置房</t>
    </r>
    <r>
      <rPr>
        <sz val="12"/>
        <color theme="1"/>
        <rFont val="Times New Roman"/>
        <charset val="134"/>
      </rPr>
      <t xml:space="preserve"> </t>
    </r>
    <r>
      <rPr>
        <sz val="12"/>
        <color theme="1"/>
        <rFont val="仿宋_GB2312"/>
        <charset val="134"/>
      </rPr>
      <t>（待定）</t>
    </r>
  </si>
  <si>
    <r>
      <rPr>
        <sz val="12"/>
        <color theme="1"/>
        <rFont val="仿宋_GB2312"/>
        <charset val="134"/>
      </rPr>
      <t>沣林熙岸（租赁型保障房）小区二期</t>
    </r>
  </si>
  <si>
    <r>
      <rPr>
        <sz val="12"/>
        <color theme="1"/>
        <rFont val="仿宋_GB2312"/>
        <charset val="134"/>
      </rPr>
      <t>正阳佳苑</t>
    </r>
  </si>
  <si>
    <r>
      <rPr>
        <sz val="12"/>
        <color theme="1"/>
        <rFont val="仿宋_GB2312"/>
        <charset val="134"/>
      </rPr>
      <t>西安市建筑行业阿房宫养老公寓及养老服务中心项目</t>
    </r>
  </si>
  <si>
    <r>
      <rPr>
        <sz val="12"/>
        <color theme="1"/>
        <rFont val="仿宋_GB2312"/>
        <charset val="134"/>
      </rPr>
      <t>武警消防总队项目</t>
    </r>
  </si>
  <si>
    <r>
      <rPr>
        <sz val="12"/>
        <color theme="1"/>
        <rFont val="仿宋_GB2312"/>
        <charset val="134"/>
      </rPr>
      <t>沣东路学校周边电力管沟工程</t>
    </r>
  </si>
  <si>
    <r>
      <rPr>
        <sz val="12"/>
        <color theme="1"/>
        <rFont val="仿宋_GB2312"/>
        <charset val="134"/>
      </rPr>
      <t>西咸新区丝路经济带能源金融贸易区</t>
    </r>
    <r>
      <rPr>
        <sz val="12"/>
        <color theme="1"/>
        <rFont val="Times New Roman"/>
        <charset val="134"/>
      </rPr>
      <t>2020</t>
    </r>
    <r>
      <rPr>
        <sz val="12"/>
        <color theme="1"/>
        <rFont val="仿宋_GB2312"/>
        <charset val="134"/>
      </rPr>
      <t>年配建公共租赁住房</t>
    </r>
  </si>
  <si>
    <r>
      <rPr>
        <sz val="12"/>
        <color theme="1"/>
        <rFont val="仿宋_GB2312"/>
        <charset val="134"/>
      </rPr>
      <t>国家安全发展示范城市创建消防能力提升（智慧消防部分）</t>
    </r>
  </si>
  <si>
    <r>
      <rPr>
        <sz val="12"/>
        <color theme="1"/>
        <rFont val="仿宋_GB2312"/>
        <charset val="134"/>
      </rPr>
      <t>国家安全发展示范城市创建消防能力提升（训练基地和教育基地部分）</t>
    </r>
  </si>
  <si>
    <r>
      <rPr>
        <sz val="12"/>
        <color theme="1"/>
        <rFont val="仿宋_GB2312"/>
        <charset val="134"/>
      </rPr>
      <t>空港沃家花园</t>
    </r>
  </si>
  <si>
    <r>
      <rPr>
        <sz val="12"/>
        <color theme="1"/>
        <rFont val="仿宋_GB2312"/>
        <charset val="134"/>
      </rPr>
      <t>空港沃家花园二期</t>
    </r>
  </si>
  <si>
    <r>
      <rPr>
        <sz val="12"/>
        <color theme="1"/>
        <rFont val="仿宋_GB2312"/>
        <charset val="134"/>
      </rPr>
      <t>国家安全发展示范城市创建消防能力提升（三年专项整治部分）</t>
    </r>
  </si>
  <si>
    <r>
      <rPr>
        <sz val="12"/>
        <color theme="1"/>
        <rFont val="仿宋_GB2312"/>
        <charset val="134"/>
      </rPr>
      <t>秦汉里保障性租赁住房项目</t>
    </r>
  </si>
  <si>
    <r>
      <rPr>
        <sz val="12"/>
        <color theme="1"/>
        <rFont val="仿宋_GB2312"/>
        <charset val="134"/>
      </rPr>
      <t>国家安全发展示范城市创建消防能力提升（秦汉新城恒大童世界消防站）新建项目</t>
    </r>
  </si>
  <si>
    <r>
      <rPr>
        <sz val="12"/>
        <color theme="1"/>
        <rFont val="仿宋_GB2312"/>
        <charset val="134"/>
      </rPr>
      <t>能源金贸区共有产权房项目</t>
    </r>
    <r>
      <rPr>
        <sz val="12"/>
        <color theme="1"/>
        <rFont val="Times New Roman"/>
        <charset val="134"/>
      </rPr>
      <t>A</t>
    </r>
    <r>
      <rPr>
        <sz val="12"/>
        <color theme="1"/>
        <rFont val="仿宋_GB2312"/>
        <charset val="134"/>
      </rPr>
      <t>地块</t>
    </r>
  </si>
  <si>
    <r>
      <rPr>
        <sz val="12"/>
        <color theme="1"/>
        <rFont val="仿宋_GB2312"/>
        <charset val="134"/>
      </rPr>
      <t>能源金贸区共有产权房项目</t>
    </r>
    <r>
      <rPr>
        <sz val="12"/>
        <color theme="1"/>
        <rFont val="Times New Roman"/>
        <charset val="134"/>
      </rPr>
      <t>C</t>
    </r>
    <r>
      <rPr>
        <sz val="12"/>
        <color theme="1"/>
        <rFont val="仿宋_GB2312"/>
        <charset val="134"/>
      </rPr>
      <t>地块</t>
    </r>
  </si>
  <si>
    <r>
      <rPr>
        <sz val="12"/>
        <color theme="1"/>
        <rFont val="仿宋_GB2312"/>
        <charset val="134"/>
      </rPr>
      <t>空港体育公园</t>
    </r>
  </si>
  <si>
    <r>
      <rPr>
        <sz val="12"/>
        <color theme="1"/>
        <rFont val="仿宋_GB2312"/>
        <charset val="134"/>
      </rPr>
      <t>沣东康养综合服务中心</t>
    </r>
  </si>
  <si>
    <r>
      <rPr>
        <sz val="12"/>
        <color theme="1"/>
        <rFont val="仿宋_GB2312"/>
        <charset val="134"/>
      </rPr>
      <t>秦汉新城</t>
    </r>
    <r>
      <rPr>
        <sz val="12"/>
        <color theme="1"/>
        <rFont val="Times New Roman"/>
        <charset val="134"/>
      </rPr>
      <t>2022</t>
    </r>
    <r>
      <rPr>
        <sz val="12"/>
        <color theme="1"/>
        <rFont val="仿宋_GB2312"/>
        <charset val="134"/>
      </rPr>
      <t>年共有产权房</t>
    </r>
  </si>
  <si>
    <r>
      <rPr>
        <sz val="12"/>
        <color theme="1"/>
        <rFont val="仿宋_GB2312"/>
        <charset val="134"/>
      </rPr>
      <t>国家安全发展示范城市创建消防能力提升（空港新城顺陵消防站）</t>
    </r>
  </si>
  <si>
    <r>
      <rPr>
        <sz val="12"/>
        <color theme="1"/>
        <rFont val="仿宋_GB2312"/>
        <charset val="134"/>
      </rPr>
      <t>秦汉新城公安体系提升工程</t>
    </r>
  </si>
  <si>
    <r>
      <rPr>
        <sz val="12"/>
        <color theme="1"/>
        <rFont val="仿宋_GB2312"/>
        <charset val="134"/>
      </rPr>
      <t>西咸新区档案馆</t>
    </r>
  </si>
  <si>
    <t>序号</t>
  </si>
  <si>
    <t>项目名称</t>
  </si>
  <si>
    <t>项目业主</t>
  </si>
  <si>
    <t>建设性质</t>
  </si>
  <si>
    <t>责任部门</t>
  </si>
  <si>
    <t>建设规模及主要建设内容</t>
  </si>
  <si>
    <t>建设起止年限</t>
  </si>
  <si>
    <t>总投资
（万元）</t>
  </si>
  <si>
    <t>2022年计划投资
（万元）</t>
  </si>
  <si>
    <t>2022年主要建设内容及年底前形象进度</t>
  </si>
  <si>
    <t>备注</t>
  </si>
  <si>
    <t>西咸新区秦汉新城兰池工业产能基地</t>
  </si>
  <si>
    <t>陕西省西咸新区秦汉新城开发建设集团有限责任公司</t>
  </si>
  <si>
    <t>续建</t>
  </si>
  <si>
    <t>秦汉新城</t>
  </si>
  <si>
    <t>主要开发建设为标准厂房、写字楼、厂房配套</t>
  </si>
  <si>
    <t>2020-2022</t>
  </si>
  <si>
    <t>办公楼及厂房建设完成</t>
  </si>
  <si>
    <t>中南高科西安临空产业港</t>
  </si>
  <si>
    <t>西咸新区中中南瀚盛置业有限公司</t>
  </si>
  <si>
    <t>空港新城</t>
  </si>
  <si>
    <t>项目占地约189亩，总投资100000万元，建筑面积约14万平方米；主要建设内容为：高端装备制造业标准厂房，重点发展航空制造及维修、电子信息、智能装备制造等临空型高新技术产业</t>
  </si>
  <si>
    <t>一期竣工投用，二期开工建设</t>
  </si>
  <si>
    <t>空港新城临空产业园项目（二期）</t>
  </si>
  <si>
    <t>陕西省空港民航投资有限公司</t>
  </si>
  <si>
    <t>项目占地155.48亩，总投资67330万元，建筑面积14.8万平方米；主要建设内容为：拟新建机械加工厂房5栋，孵化中心（框架结构）3栋，配套服务配套中心一栋,同时，为保证整个园区室外工程协调统一，对一期室外管网、景观绿化、道路、照明等工程进行的提升改造</t>
  </si>
  <si>
    <t>2019-2022</t>
  </si>
  <si>
    <t>项目竣工</t>
  </si>
  <si>
    <t>泾河新城食品生产观光研学基地</t>
  </si>
  <si>
    <t>陕西麦里金食品有限公司</t>
  </si>
  <si>
    <t>泾河新城</t>
  </si>
  <si>
    <t>项目位于泾河新城，建设标准化厂房35000平方米，员工宿舍、集中办公区、食品博物馆共计5000平方米，包括食品加工设备及配套包装设备</t>
  </si>
  <si>
    <t>2021-2023</t>
  </si>
  <si>
    <t>食品加工生产车间，仓库，员工公寓,产品展厅，研学教室完成50%</t>
  </si>
  <si>
    <t>东航西北临空产业园</t>
  </si>
  <si>
    <t>陕西创咸领翼仓储有限公司</t>
  </si>
  <si>
    <t>项目占地121亩，总投资38917万元，主要建设内容为：以电商中心、城市共同配送中心、快速消费品分拨中心、产品加工间、通关服务仓、综合展示仓等</t>
  </si>
  <si>
    <t>2021-2022</t>
  </si>
  <si>
    <t>完成主体施工</t>
  </si>
  <si>
    <t>天工电气新型高性能氧化锌避雷器及电阻片生产基地</t>
  </si>
  <si>
    <t>西安天工电气有限公司</t>
  </si>
  <si>
    <t>沣东新城</t>
  </si>
  <si>
    <t>项目位于天章大道以西、丰安路以南、丰全路以北。占地69.4亩，总建筑面积约6.99万平方米，主要建设3栋厂房、3栋办公楼和测试楼、1栋研发楼</t>
  </si>
  <si>
    <t>项目完工</t>
  </si>
  <si>
    <t>卡特彼勒（陕西）工程机械再制造中心项目</t>
  </si>
  <si>
    <t>易初明通机电设备（四川）有限公司</t>
  </si>
  <si>
    <t>项目用地面积约30亩工业用地，主要建设五星级再制造中心、培训中心、零件仓库、办公楼等内容，并于用地范围内设立卡特彼勒工程机械维修销售西北总部</t>
  </si>
  <si>
    <t>2020-2023</t>
  </si>
  <si>
    <t>完成办公楼和再制造中心主体建设</t>
  </si>
  <si>
    <t>泾河新城智造创新产业园一期</t>
  </si>
  <si>
    <t>泾河产业园</t>
  </si>
  <si>
    <t>项目位于泾河新城，总建筑面积约15万平方米，建设规划独栋定制厂房、标准厂房、办公楼、仓库、职工宿舍等，同时新建园区道路、广场、绿化等配套设施</t>
  </si>
  <si>
    <t>建设完成，达到交付条件</t>
  </si>
  <si>
    <t>陕煤研究院新能源材料产业园项目</t>
  </si>
  <si>
    <t>陕西煤业化工技术研究院</t>
  </si>
  <si>
    <t>项目位于泾河新城，建设陕煤研究院泾河新城新能源产业基地，生产1万吨/年的NCA/NCM前驱体、1万吨/年的磷酸锂材料、1千吨/年的硅基负极材料、与NCA/NCM前驱体规模相匹配的高镍三元正极材料、磷酸铁锂正极材料和硅碳负极材料扩能工程。包括生产车间、综合楼、仓库、罐区、污水处理站以及附属设施等</t>
  </si>
  <si>
    <t>建设年产万吨级正、负极材料的新能源产业基地，包括生产厂房、办公室楼、公寓、附属设施等，2022年底前完成土建施工</t>
  </si>
  <si>
    <t>空天动力创新产业园</t>
  </si>
  <si>
    <t>西安沣东现代产业园发展有限公司</t>
  </si>
  <si>
    <t>项目位于天章大道以西、丰产路以南、丰产三路以北。占地30亩，总建筑面积约3.5万平方米，主要建设研发办公楼和生产厂房</t>
  </si>
  <si>
    <t>年产20万套空调压缩机零部件生产基地</t>
  </si>
  <si>
    <t>西安易恒轩工贸有限公司</t>
  </si>
  <si>
    <t>项目位于天章大道以东、建章二路以西、丰安路以南、丰全路以北。占地29.5亩，总建筑面积约1.3万平方米，主要建设2栋厂房和2栋办公楼</t>
  </si>
  <si>
    <t>中车长客转向架生产基地（中车既有厂房及配套设施技术改造项目二期）</t>
  </si>
  <si>
    <t>中车西安车辆有限公司</t>
  </si>
  <si>
    <t>项目位于中车西安公司厂区。占地26.7亩，总建筑面积约1.93万平方米，主要建设1栋静调厂房、1栋表面处理厂房、1栋组装联合厂房及1千米动调线，配套改造厂区道路、铁路和管网，购置工艺及公用设备等</t>
  </si>
  <si>
    <t>富士捷机动车智能检测装备生产基地</t>
  </si>
  <si>
    <t>西安富士捷工贸有限公司</t>
  </si>
  <si>
    <t>项目位于天章路以东、丰产路以南、天章大道以西、丰产三路以北。占地38亩，总建筑面积2.8万平方米，主要建设3栋生产厂房、3栋测试中心、1栋办公楼</t>
  </si>
  <si>
    <t>项目主体结构完工</t>
  </si>
  <si>
    <t>沣东智能制造创新园</t>
  </si>
  <si>
    <t>项目位于天章大道以西、天章一路以东、绕城高速南辅道以南，丰产四路以北。占地119亩，总建筑面积约17.62万平方米，主要建设标准化工业厂房、定制化厂房</t>
  </si>
  <si>
    <t>4栋厂房、1栋研发办公楼主体结构封顶</t>
  </si>
  <si>
    <t>环球印务扩产暨绿色包装智能制造工业园</t>
  </si>
  <si>
    <t>西安环球印务股份有限公司</t>
  </si>
  <si>
    <t>项目占地约160亩，总投资10亿元。主要建设医药初级包装、次级包装、新冠疫苗包装的生产加工、研发基地</t>
  </si>
  <si>
    <t>2021-2024</t>
  </si>
  <si>
    <t>基础施工完成</t>
  </si>
  <si>
    <t>中南高科产业园（一期）</t>
  </si>
  <si>
    <t>中南集团</t>
  </si>
  <si>
    <t>项目位于天工三路以北、福银高速以南、周成路以东、周康路以西区域，建筑面积约12万㎡，主要建设工业2.0厂房及相关配套设施</t>
  </si>
  <si>
    <t>3栋单体主体施工至3层，4栋单体主体施工至2层</t>
  </si>
  <si>
    <t>科诗美隐形眼镜研发生产基地项目</t>
  </si>
  <si>
    <t>西安科诗美光学科技有限公司</t>
  </si>
  <si>
    <t>位于兰池工业产能基地，占用面积7200平。具体内容包括1.上海蒂螺医疗器械股份有限公司西北运营总部;2.综合研发实验室;3.年产6000万片软性亲水性角膜接触镜(隐形眼镜)生产基地</t>
  </si>
  <si>
    <t>生产设备试运行</t>
  </si>
  <si>
    <t>康拓航空氧气系统制造项目</t>
  </si>
  <si>
    <t>成都康拓兴业科技有限责任公司</t>
  </si>
  <si>
    <t>项目占地25亩，总投资12000万元，建筑面积 2.7万平方米；主要建设内容为：规划建设军民用航空氧气系统装备及航空钛合金铆钉生产基地</t>
  </si>
  <si>
    <t>完成主体施工及内部装修</t>
  </si>
  <si>
    <t>西咸空港光电子产品产研基地</t>
  </si>
  <si>
    <t>陕西华岳凌空光电有限公司</t>
  </si>
  <si>
    <t>项目占地约83亩，总投资5亿元。主要建设科研、光电子、光学楼，机械加工中心楼等光电子产品的全生产链</t>
  </si>
  <si>
    <t>项目建成竣工</t>
  </si>
  <si>
    <t>陕西物流每一天供应链管理有限公司工业园项目</t>
  </si>
  <si>
    <t>陕西物流每一天供应链管理有限公司</t>
  </si>
  <si>
    <t>沣西新城</t>
  </si>
  <si>
    <t>项目位于沣景路以北、西宝高速以南、新咸户路以东、信息九路以西。项目占地30亩，规划建设面积4.6万平方米，主要用于工业园厂房建设以及快捷食品研发中心以及电子商务产业中心建设</t>
  </si>
  <si>
    <t>完成项目主体施工</t>
  </si>
  <si>
    <t>隆基绿能年产15GW高效单晶电池项目</t>
  </si>
  <si>
    <t>隆基乐叶光伏科技（西咸新区）有限公司</t>
  </si>
  <si>
    <t>建设年产15GW高效单晶电池生产线，包括厂房、附属设施等，总占地面积872亩，总建筑面积约43.5万平方米</t>
  </si>
  <si>
    <t>完成剩余厂房主体、装修以及机电设备安装。现场具备生产和办公条件</t>
  </si>
  <si>
    <t>隆基绿能年产15GW单晶硅片项目</t>
  </si>
  <si>
    <t>建设年产15GW单晶硅片生产线，包括厂房、附属设施等，总占地面积872亩，总建筑面积约43.5万平方米</t>
  </si>
  <si>
    <t>法士特核心配件生产基地</t>
  </si>
  <si>
    <t>陕西法士特齿轮有限责任公司</t>
  </si>
  <si>
    <t>项目位于泾河新城，主要建设内容为数字化车间等生产厂房、动力站房、研发中心及宿舍楼等基础设施</t>
  </si>
  <si>
    <t>一期建设完成</t>
  </si>
  <si>
    <t>中创为量子通信科技产业园</t>
  </si>
  <si>
    <t>西安中星量子科技园区有限公司</t>
  </si>
  <si>
    <t>项目建筑面积约40000平方米，建设以量子科技为主的现代化信息技术产业园区</t>
  </si>
  <si>
    <t>主体封顶</t>
  </si>
  <si>
    <t>中富食品饮料加工生产基地</t>
  </si>
  <si>
    <t>珠海中富实业股份有限公司</t>
  </si>
  <si>
    <t>项目位于泾河新城，主要为配合“可口可乐”
“西安冰峰”“华润怡宝”“青岛啤酒”等订单，建设吹瓶生产线、瓶胚生产线及水灌装线等饮料及配套包装设备</t>
  </si>
  <si>
    <t>二期厂房建设完成</t>
  </si>
  <si>
    <t>大医科技城项目</t>
  </si>
  <si>
    <t>西安奥沃设备制造有限公司</t>
  </si>
  <si>
    <t>项目位于兰池二路以北、兰明路以南、秦宫七路以东、秦涧路以西区域，建设面积4.2万平方米，主要打造大医国际智造中心、大医健康中心及其配套</t>
  </si>
  <si>
    <t>1号厂房内部装修完成</t>
  </si>
  <si>
    <t>中国CO2空气源热泵研发生产中心项目</t>
  </si>
  <si>
    <t>甘肃一德新能源设备有限公司</t>
  </si>
  <si>
    <t>项目位于泾河新城，主要建设内容为钣金车间、蒸发器生产车间、换热器生产车间，空气源热泵热水机焓差国家级试验室，研发中心，建成后年产值约5亿元，实现税收约3500万元</t>
  </si>
  <si>
    <t>建设完成</t>
  </si>
  <si>
    <t>翱翔小镇（二期）西工大智能飞行器产业化示范基地项目</t>
  </si>
  <si>
    <t>西安科为实业发展有限责任公司</t>
  </si>
  <si>
    <t>项目位于横十二西路以南、新元路以北、咸户路以东、纵十路以西。占地约100亩，总建筑面积约14万平米，建设综合办公及R&amp;D研发创意中心、智能UVA总装厂区、机械工艺区、热处理区、AT可控性测试基地、US无人仓储区及其他配套设施等。项目建成后，预计可实现年产值1亿元，年上缴税收1000万元</t>
  </si>
  <si>
    <t>2019-2023</t>
  </si>
  <si>
    <t>一期综合楼、实验楼投运</t>
  </si>
  <si>
    <t>天石扩产扩能建设项目</t>
  </si>
  <si>
    <t>陕西天石实业有限责任公司</t>
  </si>
  <si>
    <t>项目位于沣东新城。占地73.4亩，计划拆除东区现有的1条干粉砂浆线,在此新建240型商混线1条、制砂干粉线1条；计划在西区新建240型塔楼式商混线2条，配套增加生产附属设施</t>
  </si>
  <si>
    <t>源杰半导体生产基地项目</t>
  </si>
  <si>
    <t>陕西源杰半导体技术有限公司</t>
  </si>
  <si>
    <t>项目位于开元路以北、横四路以南、兴信路以西、纵九路以东。项目占地40亩，总建筑面积约5万平方米，建设科技研发大楼、光器件生产线、光芯片生产线、探测器片生产线等</t>
  </si>
  <si>
    <t>2020-2024</t>
  </si>
  <si>
    <t>项目一期投运</t>
  </si>
  <si>
    <t>梅里众诚动物疫苗生产基地</t>
  </si>
  <si>
    <t>陕西梅里众诚动物保健有限公司</t>
  </si>
  <si>
    <t>项目占地100亩，总建筑面积8.07万平方米，主要建设疫苗生产车间、质检研发楼、综合楼、检验动物房、物料与成品仓库、综合楼及相关配套设施。分两期建设，一期建筑面积为43115.16平方米，主要建设疫苗生产与灌装车间、检验动物房、物料与成品仓库、行政楼、动力站等。</t>
  </si>
  <si>
    <t>2018-2022</t>
  </si>
  <si>
    <t>项目竣工，投产运营</t>
  </si>
  <si>
    <t>创维智能家居生产基地</t>
  </si>
  <si>
    <t>创维集团</t>
  </si>
  <si>
    <t>新建</t>
  </si>
  <si>
    <t>该项目主要从事智能厨电、智能家居、锂电池和动力电池的生产制造。其中包括：（一）年产100万台（套）厨电及智能电子生产基地（含热水器、灶具、智能烟机等）、年产50万台（套）智能家居生产基地。（二）年产5亿支3C电池生产基地以及1亿支特种锂电池（军用）生产基地；后期还将在产业园内建设8GWh动力电池生产基地。项目满产后预计年销售收入不低于100亿元，年上缴税收不低于5亿元，带动就业6000-8000人</t>
  </si>
  <si>
    <t>2022-2025</t>
  </si>
  <si>
    <t>完成厂房、研发楼、宿舍楼、办公楼建设30%</t>
  </si>
  <si>
    <t>中车智轨生产基地</t>
  </si>
  <si>
    <t>中国中车股份有限公司</t>
  </si>
  <si>
    <t>主要围绕中车智轨产业，建立集智轨车辆工艺等关键技术研发、智轨电车整车总装、智轨整体系统供应及售后维保为一体的智轨产业基地</t>
  </si>
  <si>
    <t>2022-2023</t>
  </si>
  <si>
    <t>试验路铺设完成；厂房竣工；办公楼建设30%</t>
  </si>
  <si>
    <t>1980泾造中心</t>
  </si>
  <si>
    <t>泾河新城投资发展有限公司</t>
  </si>
  <si>
    <t>占地面积182.90亩，容积率1-1.5，地上面积182898㎡，建设标准化厂房、行政办公楼、配套公寓、员工餐厅等</t>
  </si>
  <si>
    <t>主体结构施工</t>
  </si>
  <si>
    <t>塬北新兴工业产业园</t>
  </si>
  <si>
    <t>秦汉新城开发建设集团有限公司</t>
  </si>
  <si>
    <t>项目拟建于塬北综合服务区，总占地面积约为107亩，项目紧邻汉韵七路及张良路，总建筑面积7.8万方（具体以最终红线确定的方案为准）</t>
  </si>
  <si>
    <t>主体施工</t>
  </si>
  <si>
    <t>海辰云和医药生产基地</t>
  </si>
  <si>
    <t>陕西海辰云和医药科技有限公司</t>
  </si>
  <si>
    <t>项目位于丰联路以西，丰智北路以东，沣景路以北，西兴高速以南地块北部。项目占地约66亩，总建筑面积约6.7万平方米，建设集制剂中心、质检中心、综合服务中心、公用工程中心、职工培训中心及基础设施于一体的医药生产基地。项目建成后，预计可实现年产值3000万元，年上缴税收300万元</t>
  </si>
  <si>
    <t>2022-2024</t>
  </si>
  <si>
    <t>大唐网络5G创新中心项目</t>
  </si>
  <si>
    <t>大唐网络有限公司</t>
  </si>
  <si>
    <t>项目占地80亩，总投资228000亿元，建筑面积约6.5万平方米。主要建设5G微基站生产基地及陕西运营总部</t>
  </si>
  <si>
    <t>进行主体结构施工</t>
  </si>
  <si>
    <t>益康龄健康谷项目</t>
  </si>
  <si>
    <t>陕西益康龄医疗器械有限公司</t>
  </si>
  <si>
    <t>项目位于天汉大道以北，师家寨路以东，汉惠大道以西，白庙街以南区域，总投资3亿元，总建筑面积约4.6万平方米，主要建设内容包括生物科技分离膜生产线3条、医用口罩生产线6条、防护服生产线1条、酵素产品生产线1条、药食同源产品研发中心、生物科技膜分离实验室以及科技研发大厦和相关配套设施</t>
  </si>
  <si>
    <t>1#厂房主体完成</t>
  </si>
  <si>
    <t>沣东大明宫创新港科技产业园</t>
  </si>
  <si>
    <t>西安秦沣投资发展 股份有限公司</t>
  </si>
  <si>
    <t>项目位于沣东新城。占地149亩，总建筑面积8万平方米，主要建设标准化厂房、办公楼及配套用房</t>
  </si>
  <si>
    <t>启动项目建设，开展土方基础施工</t>
  </si>
  <si>
    <t>朋邦航空发动机零部件精密制造项目</t>
  </si>
  <si>
    <t>西安朋邦工贸有限公司</t>
  </si>
  <si>
    <t>项目占地34亩，总投资26700万元，计划建设恒温厂房、研发办公楼等合计2.6万平方米，建成军、民用航空发动机叶片、叶盘、机匣等零部件精密制造、特种加工基地</t>
  </si>
  <si>
    <t>进行主体施工</t>
  </si>
  <si>
    <t>国仪测控智能 装备产业园</t>
  </si>
  <si>
    <t>西安国仪测控股份有限公司</t>
  </si>
  <si>
    <t>项目占地38亩，总投资32000万元，总建筑面积：约3.7万平方米；
建设内容：企业总部、研发中心、制造中心、检测中心、仓储物流中心及相关配套设施</t>
  </si>
  <si>
    <t>进行基础桩基施工</t>
  </si>
  <si>
    <t>赫里欧建筑光伏一体化系统（BIPV）生产基地项目</t>
  </si>
  <si>
    <t>赫里欧新能源有限公司</t>
  </si>
  <si>
    <t>项目占地58亩，总投资30000万元，建筑面积约3万平方米；主要建设内容：研发中心、生产厂房、办公用房、仓库和示范区等设施</t>
  </si>
  <si>
    <t>智能电网自动化设备研发制造基地</t>
  </si>
  <si>
    <t>西安华通电器设备有限公司</t>
  </si>
  <si>
    <t>项目占地30亩，总投资27000万元，建筑面积约3.5万平方米；主要建设内容：生产厂房、办公及研发楼等设施，。新增11条高低压成套开关柜设备电器设备、电力变压器等生产线及其他辅助生产设备</t>
  </si>
  <si>
    <t>普汇中金空港科创园</t>
  </si>
  <si>
    <t>普汇中金国际控股有限公司</t>
  </si>
  <si>
    <t>项目占地165亩，总投资110000万元，建筑面积约21万平方米；主要建设内容：计划建设生产厂房、检验检测实验室、研发中心及办公配套等</t>
  </si>
  <si>
    <t>广宜达那拉 供应链产业园</t>
  </si>
  <si>
    <t>广宜达建材科技有限公司</t>
  </si>
  <si>
    <t>项目占地47亩，总投资2.35亿元，建筑面积4.6万平方米，主要建设集团总部，含电子商务、产品研发中心、4条奶粉、液态奶、食品生产线、智能云仓冷链仓</t>
  </si>
  <si>
    <t>年产15亿只复合软包装袋（膜）生产建设项目</t>
  </si>
  <si>
    <t>西安开泰复合包装有限公司</t>
  </si>
  <si>
    <t>项目位于丰业大道以北、得力机电项目以东。占地39亩，总建筑面积约1.93万平方米，主要建设1栋静调厂房、1栋表面处理厂房、1栋组装联合厂房及1千米动调 线，配套改造厂区道路、铁路和管网，购置工艺及公用设备等</t>
  </si>
  <si>
    <t>项目基础施工</t>
  </si>
  <si>
    <t>三一重装西部智能制造基地项目</t>
  </si>
  <si>
    <t>三一重装国际控股有限公司</t>
  </si>
  <si>
    <t>项目位于109国道以北，新咸户路以东。占地约900亩，总建筑面积约39.5万平方米，主要生产矿用宽体车、液压支架、刮板输送机等产品。三一国际全球研发中心研发人员规模约3000人。项目建成后，预计可实现年产值1亿元，年上缴税收2000万元</t>
  </si>
  <si>
    <t>前期手续办理，取得土地使用权，开工建设</t>
  </si>
  <si>
    <t>中高频感应加热及淬火成套设备制造项目技术改造升级</t>
  </si>
  <si>
    <t>西安蓝辉科技股份有限公司</t>
  </si>
  <si>
    <t>项目位于沣东新城。不涉及新增用地，在现有厂房、设备基础上进行技术升级改造，对可编辑逻辑控制器的晶阀管串联逆变控制系统实施节能，提高电源功率因数和工作效率</t>
  </si>
  <si>
    <t>改造主体施工完成</t>
  </si>
  <si>
    <t>宽幅纸机部件制造能力提升投资项目</t>
  </si>
  <si>
    <t>维美德造纸机械技术（西安）有限公司</t>
  </si>
  <si>
    <t>项目位于沣东新城。不涉及新增厂房面积，在原有设施基础上进行生产线的改造和升级。包括宽幅纸机部件生产线设备引进、布局改进、配套设施的改善提升</t>
  </si>
  <si>
    <t>2022-2022</t>
  </si>
  <si>
    <t>铭硕军用特种电池生产项目</t>
  </si>
  <si>
    <t>陕西铭硕新能源科技有限公司</t>
  </si>
  <si>
    <t>建设军用特种锂离子电池、电池组、电源管理统及其它新能源电池配套产品研发生产基地。产品将广泛应用于国防军用领域及电动汽车、电网储能等多个民用动力能源领域</t>
  </si>
  <si>
    <t>完成内部装修</t>
  </si>
  <si>
    <t>胰岛β细胞微囊化封装研发生产基地项目</t>
  </si>
  <si>
    <t>西咸新区福汇纳壹生物科技有限公司</t>
  </si>
  <si>
    <t>项目一期将建成年产1万例胰岛封装胶囊生产线及相关配套设备。该公司与澳大利亚蒙纳士大学糖尿病学院合作研发的胰岛封装技术是全球领先的糖尿病治疗方案</t>
  </si>
  <si>
    <t>汽车零部件生产及研发项目</t>
  </si>
  <si>
    <t>咸阳荣信机电制造有限公司</t>
  </si>
  <si>
    <t>重型汽车变速箱壳体精加工生产线一条，可做到年产重型变速箱壳体 6 万台。重型汽车离合器精加工生产线一条，年产能力 15 万台。为高铁配套高铁信号箱生产线一条，年产能力 1 万台高铁信号箱。为台湾金潭佳合作生产的加工中心四轴生产线一条，年产能力2万台套。为山东日发纺织机械纺织机床加工生产线一条</t>
  </si>
  <si>
    <t>一期建成投产</t>
  </si>
  <si>
    <t>机车减震器压力缸研发与生产项目</t>
  </si>
  <si>
    <t>西安德鉴机械有限公司</t>
  </si>
  <si>
    <t>主要从事机车油压减振器内油缸和减振关节、润滑设备油缸、活塞杆的研发与生产。与青岛阿尔斯通共同研发的“标动350”垂直型减振器压力缸，已达到国内领先水平，实现了替代进口，打破了日本科尼与德国萨克斯在此项目上的技术垄断；抗蛇型减振器达到行业领先水平，实现我国此类产品从无到有的重大突破</t>
  </si>
  <si>
    <t>智能五轴联动精密机床研发和制造项目</t>
  </si>
  <si>
    <t>西安精锐数控机床有限公司</t>
  </si>
  <si>
    <t>该项目是陕西省高新技术企业，陕西省第三批制造业信息化示范企业。开发研制的MKW6014型五轴五联动数控工具磨床等达到国际领先水平，填补了国内空白，得到了国家科技部中小企业科技创新基金的资助和扶持。拥有多项科技成果、专利和国家及省市颁发的多项获奖荣誉证书。目前产品主要供应长城汽车等整车及军工企业</t>
  </si>
  <si>
    <t>陕西省人类细胞资源库及陕西区域细胞制备中心</t>
  </si>
  <si>
    <t>陕西干细胞工程有限分公司</t>
  </si>
  <si>
    <t>项目建设内容主要为干细胞制备中心和综合细胞资源库实验区、办公室、展示区及相关辅助设施。实验区包括脐带胎盘制备室、脐带血制备室、免疫细胞室，PCR实验室、脂肪牙髓制备室、辅助功能间包括综合检测室、医疗废物暂存间、接收室、程序降温室、材料暂存、脱外、洁净更衣区</t>
  </si>
  <si>
    <t>实验室完成装修，研发中心完成装修的50%</t>
  </si>
  <si>
    <t>三航军工特装科创产业园项目</t>
  </si>
  <si>
    <t>西安高压阀门厂集团有限公司</t>
  </si>
  <si>
    <t>项目位于中小企业园内。项目占地面积约50亩，总建筑面积8.5平方米。项目规划以高层建筑为主体，并配备标准厂房，兼备办公、研发及生产配套功能，项目建成后，预计可实现年产值7000万元，年上缴税收600万元</t>
  </si>
  <si>
    <t>完成前期手续办理，开工建设</t>
  </si>
  <si>
    <t>复合材料智能自动铺丝机项目</t>
  </si>
  <si>
    <t>西安华晟复材科技有限公司</t>
  </si>
  <si>
    <t>项目由西安华晟复材科技有限公司投资约1亿元，拟租用厂房5000平米，依托西安交通大学机械学院机械制造系统工程国家重点实验室段玉岗教授自主研发的复材智能制造装备，打造高精度并具有自主知识产权的复合材料智能自动铺丝机生产基地</t>
  </si>
  <si>
    <t>部分建成投产</t>
  </si>
  <si>
    <t>秦创原秦川集团高档工业母机创新基地</t>
  </si>
  <si>
    <t>秦川机床工具集团股份公司</t>
  </si>
  <si>
    <t>项目位于沣西新城。项目计划总占地面积约221亩。拟建设秦川集团集科技研发、成果转化和产业化于一体的创新基地，总投资10亿元，达产后预计年产值36亿元，亩均产值1400万元，人员规模约1200人，其中一期占地面积约134亩，投资5亿元，年度投资3亿元。项目建成后，预计可实现年产值36亿元</t>
  </si>
  <si>
    <t>2022-2026</t>
  </si>
  <si>
    <t>研发大楼、生产车间及配套建筑</t>
  </si>
  <si>
    <t>陕西今正药业生产基地项目</t>
  </si>
  <si>
    <t>陕西省今正药业有限公司</t>
  </si>
  <si>
    <t>前期</t>
  </si>
  <si>
    <t>项目位于沣景路以南、咸户路以东。总建筑面积4万平方米，建设今正药业医药生产基地及相关附属设施</t>
  </si>
  <si>
    <t>2023-2024</t>
  </si>
  <si>
    <t>完成招拍挂，完成规划审批</t>
  </si>
  <si>
    <t>西玛小型电机生产基地</t>
  </si>
  <si>
    <t>西咸新区泾河新城泾恒园区发展有限公司</t>
  </si>
  <si>
    <t>主要建设生产车间、成品库、零件库、办公楼及员工生活区等，总建筑面积约4.6万平方米，建设周期为两年。建成达产后，预计年产值约6亿元，税收约3000万元，可带动就业约100人</t>
  </si>
  <si>
    <t>前期手续办理，力争开工建设</t>
  </si>
  <si>
    <t>西电人工智能创新发展基地</t>
  </si>
  <si>
    <t>西安电子科技大学、陕西国博政通科技有限公司</t>
  </si>
  <si>
    <t>项目拟落地人工智能领域3个国家级平台、8个省部级平台、6个国家和省部级科技创新团队、17个研究中心，引入人工智能领域的知名企业10家，年产值共计可达40亿</t>
  </si>
  <si>
    <t>泾河新城智造创新产业园二期（高端装备制造产业园区）</t>
  </si>
  <si>
    <t>西咸新区泾河新城产业园区发展有限公司</t>
  </si>
  <si>
    <t>项目占地188亩，总建筑面积约26万平方米，建设规划独栋定制厂房、标准厂房、园区道路、广场、绿化等配套设施。项目建成后产值拟定为15000万元，税收拟为750万元，带动就业人数约1500人</t>
  </si>
  <si>
    <t>2023-2025</t>
  </si>
  <si>
    <t>西无二电子信息集团新厂区建设项目</t>
  </si>
  <si>
    <t>西安市西无二电子信息集团</t>
  </si>
  <si>
    <t>该项目建设包含生产厂两栋及科研楼等。产品主要针对敏感及电容产业的转型升级，计划将敏感产品的综合实力打造国内行业前三，电容产品综合实力力争国内行业第一；建成达产后预计可实现年营收总额5.9亿元，年上缴税收额2707万元</t>
  </si>
  <si>
    <t>道路交通配套设施生产基地</t>
  </si>
  <si>
    <t>陕西天科机电设备有限公司</t>
  </si>
  <si>
    <t>计划总投资约1.78亿元，建设道路交通配套设施生产基地；规划总建筑面积28677㎡，主要包括：生产厂房5栋，22015㎡；研发中心1栋，1455㎡；厂区办公楼1栋，2783㎡；地下车库等附属设施，2424㎡</t>
  </si>
  <si>
    <t>2023-2023</t>
  </si>
  <si>
    <t>西部新能源智能商用汽车创新中心项目</t>
  </si>
  <si>
    <t>陕西汽车集团股份有限公司</t>
  </si>
  <si>
    <t>完成前期手续办理</t>
  </si>
  <si>
    <t>秦汉新能源汽车零部件产业园（二期）</t>
  </si>
  <si>
    <t>汽车产业园公司</t>
  </si>
  <si>
    <t>结合秦创原协同创新智能制造中心，计划从2022年-2026年建设汽车智创园项目，打造汽车产业聚集区</t>
  </si>
  <si>
    <t>办理前期手续</t>
  </si>
  <si>
    <t>南玻西北生产基地项目</t>
  </si>
  <si>
    <t>南玻集团</t>
  </si>
  <si>
    <t>项目分两期建设工程玻璃和汽车玻璃生产基地，其中，项目一期投资约4亿元，面向工程玻璃领域，建设350万平方米镀膜玻璃、150万平方米中空玻璃和12万平方米夹层玻璃生产线</t>
  </si>
  <si>
    <t>蓝辉科技光电新材料项目</t>
  </si>
  <si>
    <t>项目位于沣东新城。总建筑面积约4.7万平方米，主要建设新型闪烁晶体材料与碳化硅单晶材料生产车间、综合办公楼及其他配套设施</t>
  </si>
  <si>
    <t>前期手续办理</t>
  </si>
  <si>
    <t>自贸蓝湾二区产业园项目</t>
  </si>
  <si>
    <t>陕西空港自贸产业发展公司</t>
  </si>
  <si>
    <t>项目占地约155亩,总建筑面积约20万平方米，主要建设内容有厂房、办公楼、配套商业等</t>
  </si>
  <si>
    <t>中南秦云国际企业港项目</t>
  </si>
  <si>
    <t>秦汉新城招商局</t>
  </si>
  <si>
    <t>项目位于秦汉新城，主要以健康科技、电子信息为招商方向，打造集生产制造、研发设计、总部办公于一体的产业园区</t>
  </si>
  <si>
    <t>落地后完成前期手续办理</t>
  </si>
  <si>
    <t>航空计算所（631）翔腾航空芯片项目</t>
  </si>
  <si>
    <t>631航空计算研究所</t>
  </si>
  <si>
    <t>项目由中航工业第631所投资30亿元，一期拟租用122000平米办公场地，二期拟用地面积约100亩，打造航空集成电路IC设计、流片加工及封装测试全流程生产工艺，实现科技研发、生产加工全价值链覆盖</t>
  </si>
  <si>
    <t>欣旺达新能源产业基地项目</t>
  </si>
  <si>
    <t>深圳欣旺达股份有限公司陕西省膜分离技术研究院</t>
  </si>
  <si>
    <t>项目总投资约50亿，总占地约600亩，计划分三期建设，前两期主要建设10万吨碳酸锂生产线及科研机构，需用地约300亩；第三期根据市场情况，计划布局电芯产线</t>
  </si>
  <si>
    <t>高能源锂电池正极材料产业化</t>
  </si>
  <si>
    <t>武汉比西迪电池材料有限公司</t>
  </si>
  <si>
    <t>项目总占地80亩，总建筑面积75000平米；总投资12亿元，其中锂电池基础建设2.5亿元，产线建设6.5亿元，研发中心2亿元，流动资金1亿元；建设周期5年，分三期建设完成</t>
  </si>
  <si>
    <t>中核西安仪器泾河新城产业园项目</t>
  </si>
  <si>
    <t>中核西安核仪器有限公司</t>
  </si>
  <si>
    <t>项目计划占地400亩，建设中核产业园，将公司原有业务迁移至产业园中，并引入中核集团西安核设备公司等其他中核系统公司</t>
  </si>
  <si>
    <t>2023-2026</t>
  </si>
  <si>
    <t>隆基未来电池研发中心项目</t>
  </si>
  <si>
    <t>隆基绿能科技股份有限公司</t>
  </si>
  <si>
    <t>计划总投资10亿元，建设300人规模的新型单晶电池研发中心并建设一条1.5GW的单晶电池中试产线，该研发中心主要研究未来光伏行业电池产品的前沿技术，是目前隆基绿能技术水平最先进的研发中心，建成后将具有世界一流水平</t>
  </si>
  <si>
    <t>国家超导中心项目</t>
  </si>
  <si>
    <t>西部超导材料科技股份有限公司</t>
  </si>
  <si>
    <t>该项目由西部超导材料科技股份有限公司投资建设，计划占地约240亩（工业用地），打造超导线材、高端超导磁体等领域的综合研发生产基地，建设包括年产约5000吨超导线材公司、超导磁体公司及研发中心，预计建成后可实现营业收入约51亿元，上缴税收约2.7亿元，带动就业人数约500人。该项目具有自主知识产权的超导材料制备技术和超导磁体制造技术,填补了国内该领域空白，产品也将广泛应用于核聚变开发、磁悬浮交通、加速器、先进医疗装备等领域。</t>
  </si>
  <si>
    <t>沣东虹桥电子信息产业基地项目（一期）</t>
  </si>
  <si>
    <t>中信正业投资发展有限公司</t>
  </si>
  <si>
    <t>项目位于沣东新城。占地220亩，总建筑面积约35万平方米，主要建设电子信息产业研发楼、生产厂房等</t>
  </si>
  <si>
    <t>力争2023年开工建设</t>
  </si>
  <si>
    <t>建筑支护设备生产基地及总部结算中心项目</t>
  </si>
  <si>
    <t>长枫诺鼎（陕西）贸易有限公司</t>
  </si>
  <si>
    <t>长枫诺鼎为紧抓机遇和满足公司发展，结合市场需求，拟新建建筑支护设备生产基地项目，项目投资10.66亿元，占地约40.5亩，建设面积4.65万平方米，包括设备展厅、办公研发楼、生产加工车间、原材料库、成品仓库、租售后维修车间、物流场地和停车场地以及生活配套用房等，建成达产后预计实现年产值7.02亿元、在地年工业产值 6.07亿元、年纳税额约3000万元；拟新建总部结算中心项目，计划迁入具有建筑施工资质的总部企业至泾河新城，预计实现年营业收入3.29亿元，年纳税额约1500万元。项目自取得施工许可证后第二年投产、第六年达产，实现年营业收入10.31亿元，年纳税总额4533万元。</t>
  </si>
  <si>
    <t>陕煤（秦创原）高效能源电池材料扩能项目</t>
  </si>
  <si>
    <t>陕西煤业化工技术研究院有限公司</t>
  </si>
  <si>
    <t>陕煤集团在原新能源材料产业基地项目基础上，追加投资50亿元，扩充NCA/NCM前驱体、磷酸锂材料、硅基负极材料等高效能源电池材料生产能力。</t>
  </si>
  <si>
    <t>人福医药产业园项目</t>
  </si>
  <si>
    <t>武汉当代科技产业集团股份有限公司</t>
  </si>
  <si>
    <t>人福医药产业园总投资20亿元，占地100亩。投资强度为2000万元/亩。本项目计划投入七个剂型的生产实现年销售收入18亿元人民币。</t>
  </si>
  <si>
    <t>御氢氢能源新材料与装备制造生产基地</t>
  </si>
  <si>
    <t>陕西御氢氢能源科技有限公司</t>
  </si>
  <si>
    <t>项目位于沣东新城。占地60亩，总建筑面积约8万平方米，主要建设甲类厂房、乙类厂房、成品库房、办公楼、实验室及相关配套设施</t>
  </si>
  <si>
    <t>沣东新城光电信息产业园</t>
  </si>
  <si>
    <t>西咸新区沣东新城数字信息产业园有限公司</t>
  </si>
  <si>
    <t>项目位于沣东新城。占地76亩，总建筑面积10万平方米，主要建设生产厂房、研发办公楼及配套服务建筑</t>
  </si>
  <si>
    <t>诚域健康科技产业园建设项</t>
  </si>
  <si>
    <t>诚域集团股份有限公司</t>
  </si>
  <si>
    <t>项目位于沣东新城。占地69亩，总建筑面积约9.9万平方米，主要建设厂房、仓库、生产研发及办公辅助楼</t>
  </si>
  <si>
    <t>中国工商银行新北方数据运营中心</t>
  </si>
  <si>
    <t>中国工商银行</t>
  </si>
  <si>
    <t>项目位于沣东新城。占地200亩，主要建设工商银行生产系统、灾备系统，测试、研发以及对外托管等系统，建成后将作为工商银行全球业务运营与发展的数据中心</t>
  </si>
  <si>
    <t>进行前期手续办理</t>
  </si>
  <si>
    <t>信泰民用航空技术服务中心项目</t>
  </si>
  <si>
    <t>陕西信泰航空技术股份有限公司</t>
  </si>
  <si>
    <t>项目占地40亩，主要建设航空飞机发动机维修厂房、航空机械部件维修厂房、航材库及相关配套等。项目建成后将开展民用航空机载设备维修、发动机维修、飞机加改装等业务</t>
  </si>
  <si>
    <t>锦鹏空天制造产业园</t>
  </si>
  <si>
    <t>陕西锦鹏实业集团</t>
  </si>
  <si>
    <t>项目占地172亩，计划分三期开发，主要建设内容，规划建设集航空航天高端装备制造、新材料加工制造、工艺技术培训中心、企业研发中心、孵化中心于一体的空天制造产业园区</t>
  </si>
  <si>
    <t>西咸新区秦汉新城秦创原骏羚高科技创新园</t>
  </si>
  <si>
    <t>项目位于秦汉新城塬北片区，师家寨路以东。依托秦创原创新平台，打造大健康产业、军民融合产业为主的，集产、学、研于一体的综合高科技产业园区</t>
  </si>
  <si>
    <t>金旭路总部产业园</t>
  </si>
  <si>
    <t>项目位于朝阳五路以东、铁路以南、金旭路以北区域，占地面积约150亩，建筑面积约10万平方米，主要建设内容包括低层办公楼及相关配套设施，拟打造秦创原总部企业聚集区</t>
  </si>
  <si>
    <t>能源储备与管理产业园</t>
  </si>
  <si>
    <t>项目拟建于塬北综合服务区，总占地面积约为89亩，项目紧邻汉韵七路及张良路，总建筑面积7.8万方（具体以最终红线确定的方案为准）</t>
  </si>
  <si>
    <t>自贸蓝湾三区 产业园项目</t>
  </si>
  <si>
    <t>项目占地约155亩,总建筑面积约20万平方米，主要建设内容有厂房、办公楼、配套商业等建设内容</t>
  </si>
  <si>
    <t>鲲鹏智造园项目</t>
  </si>
  <si>
    <t>陕西西咸新区沣西发展集团有限公司</t>
  </si>
  <si>
    <t>项目位于翱翔三路以南、翱翔二路以北、鲲鹏路以东、丰信路以西。占地约90亩，总建筑面积约16.2万平方米，其中厂房建筑面积约8万平方米，集中宿舍建筑面积约3万平方米，研发办公和生产配套约5.2万平方米，地下室建筑面积约3.1万平方米。项目建成后，预计可实现年产值9000万元，年上缴税收900万元</t>
  </si>
  <si>
    <t>鲲鹏智造园项目	该项目2022年度主要进行主体施工，到2022年底完成主体结构全部封顶，室内二次结构及公区装修全部完成</t>
  </si>
  <si>
    <t>无轨运输设备生产基地项目</t>
  </si>
  <si>
    <t>陕西安程合创设备有限公司</t>
  </si>
  <si>
    <t>项目位于秦汉新城，主要建设无轨运输全系主要装备制造中心、防爆动力总成研发生产中心、智能无轨设备研发试验中心、陕西省煤矿无轨运输工程技术检测中心等内容</t>
  </si>
  <si>
    <t>2#厂房主体完成，2#厂房主体完成2#厂房主体完成2#厂房主体完成2#厂房主体完成2#厂房主体完成2#厂房主体完成</t>
  </si>
  <si>
    <t>航空零部件研发生产基地</t>
  </si>
  <si>
    <t>陕西中航气弹簧有限责任公司</t>
  </si>
  <si>
    <t>项目位于兰池二路以北、兰池三路以南，光伏一路以东、光伏二路以西区域，主要建设三栋标准化厂房、院士专家科研生活区（院士专家工作站）、科研办公楼及员工宿舍、食堂等配套设施</t>
  </si>
  <si>
    <t>主要建设三栋标准化厂房、院士专家科研生活区（院士专家工作站）、科研办公楼及员工宿舍、食堂等配套设施。 2022年1#厂房主体完成</t>
  </si>
  <si>
    <t>大健康科技产业园</t>
  </si>
  <si>
    <t>重庆丰茂实业有限公司</t>
  </si>
  <si>
    <t>一期总投资5亿元，占地约96亩，总建面98000平方米，位于天汉大道以北，师家寨路以东，汉惠大道以西，白庙街以南区域，主要建设研发办公楼、高品质生产厂房及相关配套服务中心</t>
  </si>
  <si>
    <t>主要建设研发办公楼、高品质生产厂房及相关配套服务中心。 2022年1栋生产厂房主体封顶，2栋厂房主体施工过半</t>
  </si>
  <si>
    <t>西安环普沣东创新城项目（一期）</t>
  </si>
  <si>
    <t>西安环普创新城产业发展有限公司</t>
  </si>
  <si>
    <t>项目位于沣明路以南、规划路一以西、规划路三以东、规划路四以北。占地86.26亩，总建筑面积约20.67万平方米，主要建设5栋高层科研办公楼、3栋多层科研办公楼及产业配套服务设施</t>
  </si>
  <si>
    <t>项目一期主体结构施工</t>
  </si>
  <si>
    <t>软通动力西北总部及产业互联网基地</t>
  </si>
  <si>
    <t>西安统筹科技发展有限公司</t>
  </si>
  <si>
    <t>项目位于王寺西街以北、科源四路以东、科源规划路以西。占地48亩，总建筑面积约10万平方米，主要建设科研办公楼、研发办公楼、研发配套楼、展示中心及总部大厦</t>
  </si>
  <si>
    <t>西北工业大学无人系统技术研究院</t>
  </si>
  <si>
    <t>西安西北工业大学资产经营管理有限公司、西安科为航天科技集团有限公司</t>
  </si>
  <si>
    <t>项目位于天元路以南、咸户路以东、纵十路以西、横十二西路以北。项目占地约56亩，总建筑面积20万平方米，主要建设融合空、天、地、海、电多维空间、具备自主感知、智能决策、自主协同及人机共融能力的相关科学技术研究院及配套设施。项目建成后，预计可实现年产值44000万元，年上缴税收9900万元</t>
  </si>
  <si>
    <t>该项目目前正在进行主体施工，计划2022年主要完成室内外装修及设备安装，于2022年底建成投入运营</t>
  </si>
  <si>
    <t>光电子学研究与创新中心项目</t>
  </si>
  <si>
    <t>陕西天宏投资管理有限合伙（企业）</t>
  </si>
  <si>
    <t>项目位于泾河新城，致力于打造西安市和西咸新区光电子产业集聚区，建设业态为多层研发生产厂房、研发中试楼、生产企业总部、配套设施等。项目建成后达产后，入区企业实现销售收入10亿元人民币，税收7000万元，引进院士工作站1-2人、科学家工作室5-10个、博士或教授创业团队10个</t>
  </si>
  <si>
    <t>建设内容包括研发大楼、人才公寓、试验厂房等  ，2022年底前完成二期土建施工</t>
  </si>
  <si>
    <t>斯莱克西安研发中心及产业孵化基地</t>
  </si>
  <si>
    <t>西安斯莱克科技发展有限公司</t>
  </si>
  <si>
    <t>项目位于沣东三路以南、丰镐大道以东。占地42亩，总建筑面积9.5万平方米，主要建设1栋高层综合性建筑，承载办公产业孵化器、智能设备研发中心</t>
  </si>
  <si>
    <t>启动主体结构施工</t>
  </si>
  <si>
    <t>中国西部科技创新港二期A板块（原名：中国丝路西部创新港（一期）</t>
  </si>
  <si>
    <t>项目位于西北二十一路以南，科创谷三路以北，西北一路以东。项目占地约650亩，建筑面积约166.6万平方米，地下空间约75.2万平方米。主要建设科技孵化产业园区，重点承接交大等高等院校可研转孵化。项目建成后，预计可实现年产值200000万元，年上缴税收26000万元</t>
  </si>
  <si>
    <t>2021-2026</t>
  </si>
  <si>
    <t>2022年计划完成完成60万平方米主体建设</t>
  </si>
  <si>
    <t>丝路国际水务科创园</t>
  </si>
  <si>
    <t>陕西省水务集团有限公司、中化学工程集团有限公司</t>
  </si>
  <si>
    <t>项目位于泾河新城，采用“投资、建设、运营一体化”模式，计划引入科技研发院所10余家，引入涉水高端制造企业60余家，建设智慧水务大数据管理中心，打造水务科技产品会展交易中心，设立节水科技研学培训基地</t>
  </si>
  <si>
    <t>工业地块完成项目D1、D2厂房主体工程建设，项目A1行政办公楼主体工程建设任务完成不少于总工程量的60%。商业地块完成城市展示中心建设</t>
  </si>
  <si>
    <t>新一代半导体光子计数成像模块产业化</t>
  </si>
  <si>
    <t>陕西迪泰克新材料有限公司</t>
  </si>
  <si>
    <t>围绕天文探测、高能宇宙射线探测、军工领域、核安全、安检设备、核医疗成像设备等领域对高能射线探测与成像的需求，开发军民两用高能射线探测与成像探测器，建设内容包括：（1）30台MVB法碲锌镉晶体生长及其配套设备改造；（2）15台溶剂法晶体生长及配套设备建设；（3）6台套7坩埚晶体生长及其配套设备建设；（4）晶体切割、研磨、抛光设备技改；（5）单元器件、线阵模块、面阵模块生产线建设；（6）晶体与器件检测、考核与可靠性工艺平台建设；（7）高纯原材料二次提纯设备建设；（8）与建设内容1-7配套的基础设施建设；（9）改造厂房面积7700m2</t>
  </si>
  <si>
    <t>购买第二批晶体加工及探测器制备设备、</t>
  </si>
  <si>
    <t>西部云谷三期项目</t>
  </si>
  <si>
    <t>西咸新区信息产业园公司</t>
  </si>
  <si>
    <t>项目位于同文路以东，同心路以西，康定路以南，永沣路以北。项目占地约110亩，总建筑面积30万平米，主要建设12栋楼宇，涵盖厂房、办公等。项目建成后，预计可实现年产值650000万元，年上缴税收25000万元</t>
  </si>
  <si>
    <t>云谷三期施工完成</t>
  </si>
  <si>
    <t>西部生命科学园</t>
  </si>
  <si>
    <t>项目位于科源四路以西、王寺西街以北、沣东大道南侧规划路以南。占地142亩，总建筑面积约20.67万平方米，主要建设5栋高层科研办公楼、3栋多层科研办公楼及产业配套服务设施</t>
  </si>
  <si>
    <t>交通科创园</t>
  </si>
  <si>
    <t>陕西公路交通科技开发咨询公司</t>
  </si>
  <si>
    <t>项目位于科源四路以东，航天科工以南、天海星以北。占地50.3亩，总建筑面积12.5万平方米，主要建设试验检测研发中心、研发推广中心、道路研发中心、桥梁研发中心、智能交通研发中心等</t>
  </si>
  <si>
    <t>基础工程施工</t>
  </si>
  <si>
    <t>沣东国际智能科创园</t>
  </si>
  <si>
    <t>项目位于昆明路以南、西围墙工业区西环路以西。占地91亩，总建筑面积约为24万平方米，主要建设研发中试楼、科技产业园及配套商业</t>
  </si>
  <si>
    <t>中车西部创新研发中心项目</t>
  </si>
  <si>
    <t>中车株洲电力机车研究所有限公司、西交一八九六</t>
  </si>
  <si>
    <t>项目建设面积约11.67万平方米，主要功能区划分为：科研楼、检测与实验大楼、小试与中试区及产业孵化区，初期研发人员预计约300人，后期预计达到3000人以上规模，预计年产值约10亿元，上缴税收3000万元</t>
  </si>
  <si>
    <t>科研楼、检测与实验大楼主体完成</t>
  </si>
  <si>
    <t>沣云智造园</t>
  </si>
  <si>
    <t>项目位于沣西新城大王镇西南侧靠近108国道（大王镇中部，靠近北侧公共服务中心），项目275亩，由5个地块组成，总建筑面积约22.5万平米。其中工业用地4个地块共计216亩，拟规划建筑面积15万平米，产品包括单层厂房和多层厂房；配套商业用地59亩，拟规划建筑面积8万平米，产品包括配套生活服务楼、公寓、商业、商务酒店等</t>
  </si>
  <si>
    <t>地块五厂房施工完成</t>
  </si>
  <si>
    <t>临空智慧云港（二期）</t>
  </si>
  <si>
    <t>陕西长安现代产业发展有限公司</t>
  </si>
  <si>
    <t>项目占地77.4亩，总投资71800万元，总建筑面积约9.1万平方米，其中地上面积约7.7万平方米，地下面积约4.4万平方米。主要建设内容包括工业厂房、综合楼等配套设施。为入驻企业提供优质办公场所，同时增加就业约1000人</t>
  </si>
  <si>
    <t>自贸蓝湾一区产业园</t>
  </si>
  <si>
    <t>项目占地约150.38亩,总投资173000万元，总建筑面积约20万平方米， 地上建筑面积约 14.7万平方米，地下建筑面积约5.3万平方米，主要建设内容有厂房、办公楼、配套商业、实训楼、会议展厅和地下室等建设内容</t>
  </si>
  <si>
    <t>完成基础施工，主体结构完成75%</t>
  </si>
  <si>
    <t>联东U谷·沣西科技创新谷</t>
  </si>
  <si>
    <t>北京联东投资（集团）有限公司</t>
  </si>
  <si>
    <t>项目位于沣景路以南、沣智北路以西。项目占地约70亩，总建筑面积约7万平方米。主要建设集科技研发、中试成果转化、总部办公室等为一体的都市型产业园区。项目建成后，预计可实现年产值3000万元，年上缴税收300万元</t>
  </si>
  <si>
    <t>总建筑面积约7万平方米，建设集科技研发、中试成果转化、总部办公室等为一体的都市型产业园区。室内外装修及设备安装</t>
  </si>
  <si>
    <t>沣翼现代智造园</t>
  </si>
  <si>
    <t>维谛技术有限公司</t>
  </si>
  <si>
    <t>项目位于沣西新城。规划用地49.69亩，总建筑面积约99775平方米。其中地上建筑面积约80548平方米，包括单层重钢结构厂房1座、3F标准厂房2座、4F标准厂房1座、研发实验办公楼2座，地下建筑面积19227平方米（含地下设备用房）。项目建成后，带动就业500人，预计年上缴税收4000万元</t>
  </si>
  <si>
    <t>2、5、6主体结构施工</t>
  </si>
  <si>
    <t>今正药品研发与服务中心项目</t>
  </si>
  <si>
    <t>项目位于沣景路以南、咸户路以东。总建筑面积1.5万平方米，建设项目公司总部、电商中心、4个GMP标准生产车间及配套设施等</t>
  </si>
  <si>
    <t>项目完成招拍挂和规划审批</t>
  </si>
  <si>
    <t>沣东新城数字产业园</t>
  </si>
  <si>
    <t>西安市沣东新城沣泽创新发展有限公司</t>
  </si>
  <si>
    <t>项目位于沣东新城。占地101亩，总建筑面积约52万平方米，主要建设多层研发办公楼、研发中试楼及产业配套建筑</t>
  </si>
  <si>
    <t>力争2022年开工建设</t>
  </si>
  <si>
    <t>协同创新基地</t>
  </si>
  <si>
    <t>泾河新城西北安全应急产业园管理办公室</t>
  </si>
  <si>
    <t>该项目位于泾河新城正阳大道和高泾大道十字东南角，占地约42亩，计划用于招引安全应急、军民融合、民用核等领域的研发中心、科技成果转化、重点实验室、科技企业孵化等</t>
  </si>
  <si>
    <t>航天科工西北科技创新产业园二期</t>
  </si>
  <si>
    <t>航天亮丽电气有限责任公司</t>
  </si>
  <si>
    <t>项目位于沣东新城。占地31.7亩，总建筑面积8991.34平方米，主要建设2栋科研楼及配套设施</t>
  </si>
  <si>
    <t>启动项目建设</t>
  </si>
  <si>
    <t>康龙化成生物医药 研发项目</t>
  </si>
  <si>
    <t>康龙化成（北京）新药技术股份有限公司</t>
  </si>
  <si>
    <t>项目占地约90亩，主要建设规划建设化学实验楼、生物实验楼、加氢实验楼、甲类实验楼、库房及动力中心等配套设施</t>
  </si>
  <si>
    <t>沣东热电升级改造项目</t>
  </si>
  <si>
    <t>沣东热力有限公司</t>
  </si>
  <si>
    <t>项目位于沣东新城。计划在现有燃煤锅炉房内预留锅炉位处增补一台91MW燃气热水锅炉，同时完成调压撬等附属设备的采购、安装及现有锅炉房的改造等工作</t>
  </si>
  <si>
    <t>中国国际丝路中心大厦</t>
  </si>
  <si>
    <t>绿地集团西安沣河置业有限公司</t>
  </si>
  <si>
    <t>项目位于沣东新城沣东大道与复兴大道交叉口。占地48亩，总建筑面积38万平方米，主要建设五星级酒店、甲级办公、会议中心、商业等，建筑高度498米</t>
  </si>
  <si>
    <t>2017-2024</t>
  </si>
  <si>
    <t>主体结构持续施工至80层</t>
  </si>
  <si>
    <t>绿地智创金融谷项目</t>
  </si>
  <si>
    <t>绿地集团</t>
  </si>
  <si>
    <t>项目位于泾河新城，打造集特色高端星级酒店、国际会议中心、智能智创产业科技研发中心、科技人才公寓于一体的智创金融地标商务建筑群</t>
  </si>
  <si>
    <t>A、B地块主体完成70%；C地块主体完成90%</t>
  </si>
  <si>
    <t>中国国际丝路中心一期</t>
  </si>
  <si>
    <t>绿地集团西安沣东置业有限公司</t>
  </si>
  <si>
    <t>项目位于沣东大道以南、科源一路以西、王寺东街以北。占地160亩，总建筑面积69.53万平方米，主要建设酒店、公寓、办公</t>
  </si>
  <si>
    <t>2017-2023</t>
  </si>
  <si>
    <t>15栋楼施工完成</t>
  </si>
  <si>
    <t>陕建丝路创发中心企业总部</t>
  </si>
  <si>
    <t>西咸新区丝路置业有限公司</t>
  </si>
  <si>
    <t>园办</t>
  </si>
  <si>
    <t>总建筑面积：31万平方米，投资25亿元；主要为主要建设260米超高层，包含 3 栋单体建筑，240米超高层建筑1栋，写字楼及配套商业设施</t>
  </si>
  <si>
    <t>2020-2025</t>
  </si>
  <si>
    <t>2#楼24层结构完成；3#楼15层结构完成；1#楼13层结构完成</t>
  </si>
  <si>
    <t>西安空港企业总部商务中心项目</t>
  </si>
  <si>
    <t>西咸新区空港新城前泰置业有限公司</t>
  </si>
  <si>
    <t>项目占地312亩，总建筑面积约为67.5万平方米。分为二期建设，一期规划建筑面积约11万平方米，建筑业态为写字楼、公寓式办公和星级酒店</t>
  </si>
  <si>
    <t>2018-2023</t>
  </si>
  <si>
    <t>A区办公楼建成投运，B区酒店外立面完成，D区主体结构完成30%</t>
  </si>
  <si>
    <t>UPARK总部基地项目</t>
  </si>
  <si>
    <t>西安沣东时代中心建设发展有限公司</t>
  </si>
  <si>
    <t>项目位于复兴大道以东，昆明二路以北。占地80.2亩，总建筑面积约21万平方米，主要建设甲级写字楼、低密办公、商务写字楼及配套设施</t>
  </si>
  <si>
    <t>4栋楼主体封顶</t>
  </si>
  <si>
    <t>华润置地·万象里（商业）</t>
  </si>
  <si>
    <t>华润置地众鑫（西安）房地产有限公司</t>
  </si>
  <si>
    <t>项目位于三桥新街以南、征和六路以西。占地118.4亩，总建筑面积48万平方米，主要建设超高层商业办公、高层写字楼及商业楼</t>
  </si>
  <si>
    <t>绿地能源国际金融中心项目B地块</t>
  </si>
  <si>
    <t>绿地集团西咸新区浩沣置业有限公司</t>
  </si>
  <si>
    <t>项目用地面积21135平方米（约31.7亩），其中地上建筑面积190215平方米，地下建筑面积61800平方米，总建筑面积25万平方米，共计5栋建筑单体，248米超高层1栋，容积率9，建筑密度60%。主要建设星级办公及配套商业。项目建成后，将引入金融、能源、互联网等产业类项目入驻</t>
  </si>
  <si>
    <t>1、B1#楼主体结构封顶；
2、B2#、B3#、B4#、B5#主体结构封顶，砌体全部完成，机电管线安装完成80%，外立面施工完成</t>
  </si>
  <si>
    <t>陕西省长安航旅酒店集群项目</t>
  </si>
  <si>
    <t>陕西空港安泰实业有限公司</t>
  </si>
  <si>
    <t>项目占地92.6亩，总建筑面积14.19万平方米，分为一、二、三期建设。一期工程为1#、2#、5#建筑物内外装修改造工程，将之改造为四星级酒店及其配套设施；二期工程为6#新建建筑物，拟建为五星级酒店及其配套设施；三期工程为3#、7#、8#、9#建筑物内外装修改造工程，拟装修改造为商业及办公用房</t>
  </si>
  <si>
    <t>一、二期进行装修施工，三期进行外装修施工</t>
  </si>
  <si>
    <t>万科大都会四期（商业综合体）</t>
  </si>
  <si>
    <t>西咸新区科筑置业有限公司</t>
  </si>
  <si>
    <t>项目位于白马河路与统一路十字东北角。项目占地约50亩，总建筑面积19万平方米，地上建筑面积13万平方米，主要建设商业、办公综合体。项目建成后，预计可实现年产值10000万元，年上缴税收1000万元</t>
  </si>
  <si>
    <t>2022年商业主体结构施工完成，幕墙、精装修施工</t>
  </si>
  <si>
    <t>绿地能源国际金融中心项目D地块</t>
  </si>
  <si>
    <t>绿地集团西咸新区长沣置业有限公司</t>
  </si>
  <si>
    <t>项目位于丰裕路，总建筑面积15万平方米，其中地上建筑面积114640平方米，地下建筑面积50682平方米，共计5栋建筑单体，150米超高层建筑1栋。建设内容为商业、办公。项目建成后，将引入金融、能源、互联网等产业类项目入驻</t>
  </si>
  <si>
    <t>1、D2#楼结构封顶，二次结构完成50%；
2、D4#楼结构封顶；
3、D3#楼10f结构施工完成；4、车库结构施工完成90%</t>
  </si>
  <si>
    <t>中天智汇港企业总部园</t>
  </si>
  <si>
    <t>西安中天尚玺实业有限公司</t>
  </si>
  <si>
    <t>占地面积：28857平方米，总建筑面积：161853平方米，其中：地上115428平方米，地下46425平方米；容积率4，建筑密度37%。主要建设星级办公、酒店及配套商业。项目建成后，将引入总部办公、技术研发中心、金融、能源、互联网等产业类项目入驻</t>
  </si>
  <si>
    <t>A栋主体封顶，B、C栋主体封顶、二次结构完成。独栋商业、车库结构完成</t>
  </si>
  <si>
    <t>万科大都会一期（商业综合体）</t>
  </si>
  <si>
    <t>陕西安居业置业有限公司</t>
  </si>
  <si>
    <t>项目位于白马河路与统一路十字东北角。项目占地约50亩，总建筑面积约16万平方米，地上建筑面积10万平方米，建设商业、办公综合体。项目建成后，预计可实现年产值8000万元，年上缴税收800万元</t>
  </si>
  <si>
    <t>2022年完成二次结构砌砖及抹灰施工</t>
  </si>
  <si>
    <t>秦汉新城自贸大厦项目</t>
  </si>
  <si>
    <t>绿地集团西咸新区贸昌置业有限公司</t>
  </si>
  <si>
    <t>项目位于兰阳路以南、河堤路以北、渭城三路以东、渭城四路以西，总建筑面积约25万平方米，建设内容主要以酒店、办公为主。项目建成后将为秦汉新城打造渭河北岸中心商务区提供支撑</t>
  </si>
  <si>
    <t>酒店部分及自贸大厦主体外立面装修完成90%，四栋商业主体施工完成酒店部分及自贸大厦主体外立面装修完成90%，四栋商业主体施工完成</t>
  </si>
  <si>
    <t>西安空港企业总部基地项目</t>
  </si>
  <si>
    <t>西咸新区空港新城前轩置业有限公司</t>
  </si>
  <si>
    <t>项目占地148亩，总建筑面积约为28.21万平方米；主要建设商业、写字楼、精装公寓、酒店等。分为二期建设,一期主要建设酒店、公寓式办公、商业</t>
  </si>
  <si>
    <t>A区建成完工</t>
  </si>
  <si>
    <t>中南云玺（商务广场）</t>
  </si>
  <si>
    <t>陕西的得天基成置业有限公司</t>
  </si>
  <si>
    <t>云玺占地27亩，项目总建筑面积145608㎡，地上总建筑面积99148.78㎡（其中办公建筑面积70511.29㎡，商业建筑面积11522.46㎡，物联网终端服务网点504.98㎡，其中酒店建筑面积16535.05㎡，地下总建筑面积40637.07㎡</t>
  </si>
  <si>
    <t>3栋楼主体封顶</t>
  </si>
  <si>
    <t>浙商银行科研中心（西安）项目</t>
  </si>
  <si>
    <t>浙商银行股份有限公司</t>
  </si>
  <si>
    <t>项目位于康定路以北、统一路以南、白马河路以西同心路以东。项目占地约180亩，总建筑面积24万平方米，主要建设浙商银行数据灾备中心、互联网金融产品软件研发中心、培训中心、客服中心、浙商银行西咸分行、特色金融街区以及浙商基金创投部。项目建成后，预计可实现年产值90000万元，年上缴税收9000万元</t>
  </si>
  <si>
    <t>2022年进行室内外装修及设备安装</t>
  </si>
  <si>
    <t>旭生国际文化展示中心</t>
  </si>
  <si>
    <t>陕西旭生文化建设有限公司</t>
  </si>
  <si>
    <t>项目占地70亩，总建筑面积约21.12万平方米，主要建设文化交易中心、办公楼、酒店、艺术公寓等</t>
  </si>
  <si>
    <t>建成完工</t>
  </si>
  <si>
    <t>泾河·荟智广场</t>
  </si>
  <si>
    <t>尚城置业</t>
  </si>
  <si>
    <t>项目位于泾河新城，总建筑面积约15万平方米，建设内容包含办公楼（SOHO公寓、Loft公寓）、商业、公安分局办公项目、地下车库、室外总体（含景观绿化）及地块内其他相关配套设施</t>
  </si>
  <si>
    <t>中南菩悦东望天誉（新经济中心）</t>
  </si>
  <si>
    <t>西安润景悦置业有限公司</t>
  </si>
  <si>
    <t>占地25亩，总建筑面积 13.5万平方米，共计 5 栋建筑单体，主要为星级办公及商业配套，共计4栋建筑单体，总建筑面积121976.95㎡，其中地上建筑面积92283.12㎡，地下建筑面积29693.83㎡，容积率5.49，建筑密度40.95%。主要建设办公及配套。项目建成后，将引入金融、能源、互联网等产业类项目入驻</t>
  </si>
  <si>
    <t>装饰装修及室外工程；年底形象进度：竣工交付</t>
  </si>
  <si>
    <t>奥特莱斯二期</t>
  </si>
  <si>
    <t>西安瑞荣力房地产开发有限公司</t>
  </si>
  <si>
    <t>主要建设以奥特莱斯商业为特色的，集商务办公、购物娱乐、旅游休闲与低碳居住于一体的复合型产业。主要建设以奥特莱斯商业为特色的，集商务办公、购物娱乐、旅游休闲与低碳居住于一体的复合型产业</t>
  </si>
  <si>
    <t>3栋主体外立面装修完成20%、4栋主体施工完成20%3栋主体外立面装修完成20%、4栋主体施工完成20%</t>
  </si>
  <si>
    <t>西安宝能汽车智慧谷项目（一期）</t>
  </si>
  <si>
    <t>西安宝能弘石置业有限公司</t>
  </si>
  <si>
    <t>项目位于迎宾大道以西、北塬一路以南区域，一期主要建设商业办公大楼及配套设施。项目位于迎宾大道以西、北塬一路以南区域，一期主要建设商业办公大楼及配套设施</t>
  </si>
  <si>
    <t>7栋商业主体完内部装修完成80%7栋商业主体完内部装修完成80%7栋商业主体完内部装修完成80%7栋商业主体完内部装修完成80%</t>
  </si>
  <si>
    <t>云翼飞行训练中心项目</t>
  </si>
  <si>
    <t>陕西长安天羽飞行训练有限公司</t>
  </si>
  <si>
    <t>项目占地184亩，总建筑面积约29.2万平方米，其中地上建筑面积约18.6万平方米，地下建筑面积约10.6万平方米。主要从事飞行员、乘务员等航空专业人员培训和模拟机技术服务，兼顾景观花海，餐饮休闲、商务会客、科技体验等功能</t>
  </si>
  <si>
    <t>云冠时代广场</t>
  </si>
  <si>
    <t>陕西空港云冠房地产有限公司</t>
  </si>
  <si>
    <t>项目占地约63.67亩，总建筑面积约20万平米，由办公、酒店、公寓、商业、地下车库、配套用房等功能组成</t>
  </si>
  <si>
    <t>2021-2025</t>
  </si>
  <si>
    <t>一期进行主体结构施工至5层，二期桩基施工完成</t>
  </si>
  <si>
    <t>空港领创大厦</t>
  </si>
  <si>
    <t>陕西空港星皓房地产有限公司</t>
  </si>
  <si>
    <t>项目占地约20.63亩，总建筑面积约4.5万平方米，主要建设内容为商务办公楼、中小企业办公楼、地下车库、设备用房等功能</t>
  </si>
  <si>
    <t>主体结构封顶，A座主楼装修完成</t>
  </si>
  <si>
    <t>空港领锋大厦</t>
  </si>
  <si>
    <t>项目占地约17.58亩，总建筑面积约3.6万平方米，主要建设内容为商务办公楼、中小企业办公楼、地下车库、设备用房等功能</t>
  </si>
  <si>
    <t>进行主体结构封顶</t>
  </si>
  <si>
    <t>西安中梁百悦荟商业广场</t>
  </si>
  <si>
    <t>西安梁道置业有限公司</t>
  </si>
  <si>
    <t>项目用地面积29200平方米（约43.80亩）。拟规划建设用地性质为商业用地，建筑使用性质为商业建筑。可兼容建筑类别为公共管理与服务、商务办公、公用建筑。容积率大于等于2.0，小于等于2.5。地上建筑面积73000平方米。建筑密度50%。绿地率25%</t>
  </si>
  <si>
    <t>1#、2#、3#、4#楼主体结构封顶，二次结构施工完成</t>
  </si>
  <si>
    <t>幸福航空总部基地中心</t>
  </si>
  <si>
    <t>天驹航空有限公司</t>
  </si>
  <si>
    <t>项目占地118亩，总投资145600万元，建筑面积 17.2万平方米；主要建设内容为：项目规划建设幸福航空运营基地、行政办公大楼、培训中心等</t>
  </si>
  <si>
    <t>秦创原创新生态城</t>
  </si>
  <si>
    <t>西咸文旅</t>
  </si>
  <si>
    <t>西咸集团</t>
  </si>
  <si>
    <t>总建筑面积112.6万平米，其中地上建筑面积77.86万平方米，地下建筑面积34.74万平方米</t>
  </si>
  <si>
    <t>泾河新城泾河智谷项目（一期）</t>
  </si>
  <si>
    <t>陕西省西咸新区泾河新城产业发展集团有限公司</t>
  </si>
  <si>
    <t>总用地面积45030㎡，容积率3.01，建筑密度30.3%，绿地率35.02%。总建筑面积198587.24㎡（计容面积135708.22㎡），地上建筑面积134802.15㎡（计容面积133934.93㎡），地下63785.09㎡（计容面积1773.29㎡），主要包括办公、商务会议、商业配套、展示服务等</t>
  </si>
  <si>
    <t>主体工程建设完成</t>
  </si>
  <si>
    <t>西咸经济交流服务中心（3#地块）二期</t>
  </si>
  <si>
    <t>西咸城投集团</t>
  </si>
  <si>
    <t>占地面积41400㎡（约62.1亩），总建筑面积20.23万㎡，容积率3.75，建筑密度44.28%，绿地率14.55%，机动车停车位1043个，二期总建筑面积5.07万平米，主要包含A裙楼0.9万平米（商业楼4层），B主楼及裙楼2.75万平米（主楼1-3层为商业，4-14层为公寓，房间数290间，标准层层高3.6米），F楼469.1平米，L楼1765平米，地下室约1.2万平米</t>
  </si>
  <si>
    <t>土建和机电安装基本完工</t>
  </si>
  <si>
    <t>西咸圣丰广场</t>
  </si>
  <si>
    <t>西安佳实恒圣置业有限公司</t>
  </si>
  <si>
    <t>主要建筑为商务办公，并兼容商业、酒店、娱乐、公共管理与服务设施等建筑，用地面积为10538平方米
，地上总建筑面积为52600平方米，容积率：大于等于4.0，小于等于5.0，建筑密度：小于等于50%，绿地率；大于等于25%</t>
  </si>
  <si>
    <t>1、地下部分，商务办公及酒店主体施工完成。2、酒店以及裙房二次结构砌筑完成，商务办公楼二次结构施工50%。3、酒店室内抹灰施工至9层，商务办公抹灰施工30%。4、酒店外墙装饰面层（玻璃幕墙）施工20%；商务办公外墙装饰面层（玻璃幕墙）施工：45%</t>
  </si>
  <si>
    <t>OCT华侨城·创想中心（地块一）</t>
  </si>
  <si>
    <t>西安沣东华侨城发展有限公司</t>
  </si>
  <si>
    <t>项目位于昆明一路以南，复兴大道以西，昆明二路以北。占地80.2亩，总建筑面积约23万平方米，主要建设办公楼和商业</t>
  </si>
  <si>
    <t>2019-2024</t>
  </si>
  <si>
    <t>部分楼栋主体封顶</t>
  </si>
  <si>
    <t>西安中升广汽丰田4s店</t>
  </si>
  <si>
    <t>西安中升之星汽车销售服务有限公司</t>
  </si>
  <si>
    <t>项目位于沣东新城。总建筑面积1.56万平方米，主要建设1栋4S店展厅，层高2层</t>
  </si>
  <si>
    <t>锦源大厦</t>
  </si>
  <si>
    <t>陕西盛和源实业有限公司</t>
  </si>
  <si>
    <t>项目位于同德路与尚业路东北角。项目占地约13亩，总建筑面积约5.6万平方米，主要建设5A级商业、办公写字楼综合体</t>
  </si>
  <si>
    <t>投产运营</t>
  </si>
  <si>
    <t>中润总部办公中心项目（原中业嘉豪总部项目）</t>
  </si>
  <si>
    <t>陕西省中业交通建筑工程有限公司</t>
  </si>
  <si>
    <t>项目位于康定路以北、秦皇大道以东、统一路以南。项目占地约68亩，总建筑面积约25万平方米，主要建设中业大厦办公楼、商业、公寓和其他生活配套等于一体的现代化商业中心</t>
  </si>
  <si>
    <t>一期主体封顶</t>
  </si>
  <si>
    <t>苏宁广场商业综合体</t>
  </si>
  <si>
    <t>西咸新区苏宁置业有限公司</t>
  </si>
  <si>
    <t>项目占地290.6亩，其中商业用地77.6亩，住宅用地213亩；总投资560000万元，总建筑面积：约50万平方米；主要建设内容：商业综合体、高品质商务酒店、公寓、办公及住宅等</t>
  </si>
  <si>
    <t>主体结构封顶；屋面及二次砌筑完成；幕外墙完成40%；机电安装完成40%</t>
  </si>
  <si>
    <t>泾河·创智中心 （科技创新产业园区）</t>
  </si>
  <si>
    <t>西咸新区泾河新城腾城置业有限公司</t>
  </si>
  <si>
    <t>项目规划用地143亩，拟建设集商业与办公为一体，包括共享空间、酒店、公寓的商业综合体，其中一期总占地64亩，包含办公、公寓及配套商业</t>
  </si>
  <si>
    <t>空港领航大厦二期</t>
  </si>
  <si>
    <t>陕西省西咸新区空港新城安居置业有限公司</t>
  </si>
  <si>
    <t>项目占地10亩，总投资42858万元，总建筑面积约3.05万平方米。主要包括：办公楼、地下车库、配套用房等功能</t>
  </si>
  <si>
    <t>空港花园商业广场一期</t>
  </si>
  <si>
    <t>空港星皓公司</t>
  </si>
  <si>
    <t>项目占地151亩，总投资220000，总建筑面积约26.7万平方米。 该项目建设，内容为小吃街、特色餐饮街区、精品酒店、主题民宿、实景剧院、文创零售街区、文化娱乐休闲街区等功能</t>
  </si>
  <si>
    <t>一期主楼结构封顶</t>
  </si>
  <si>
    <t>东岭西北总部项目</t>
  </si>
  <si>
    <t>西咸新区沣上实业有限公司</t>
  </si>
  <si>
    <t>项目总占地约76亩，总建筑面积约20万平方米，总投资约55亿元，拟建设1栋150米的超高层，打造东岭集团西北区域总部，并将引入全国钢铁电子商务交易平台企业、东岭地产（商业）总部、东岭集团内贸西北总部等板块，在2020年至2022年间逐步引入年营业收入约100亿元规模的产业板块</t>
  </si>
  <si>
    <t>主体18层、二次结构10层以下完成</t>
  </si>
  <si>
    <t>秦汉樾园（商业）</t>
  </si>
  <si>
    <t>秦汉新城开发建设有限公司</t>
  </si>
  <si>
    <t>占地60.91亩，总建筑面积约15万平米，主要为西咸新区人民医院建设配套商业</t>
  </si>
  <si>
    <t>西藏航空西安运行基地</t>
  </si>
  <si>
    <t>西藏航空有限公司</t>
  </si>
  <si>
    <t>项目占地约70亩，总投资80000万元，总建筑面积8万平方米；主要建设内容为：集行政办公、生产运行、酒店住宿、培训会议、后勤服务等配套设施为一体的航空运行基地</t>
  </si>
  <si>
    <t>普汇中金生命科学 国际合作中心</t>
  </si>
  <si>
    <t>项目占地110亩，总投资160000万元，规划建设集科技研发、康养服务、产业培训、商品贸易、生活配套与一体的康养全产业链园区</t>
  </si>
  <si>
    <t>沣西万博酒店项目</t>
  </si>
  <si>
    <t>宝鸡万全集团有限公司</t>
  </si>
  <si>
    <t>项目位于天元路以北、新咸户路以东。占地约70亩，总建筑面积约14万平方米，建设万博酒店大楼及商业、办公写字楼综合体。项目建成后，预计收益4.7亿元，年上缴税收4000万元</t>
  </si>
  <si>
    <t>曹家滩创新中心项目</t>
  </si>
  <si>
    <t>项目位于西咸新区沣西新城彭康路以南、车站东路以北、林东路以东、樱花西路以西。占地约60亩，总建筑面积约16.8万平方米，其中商务办公建筑面积约7万平方米，商务酒店建筑面积约1.4万平方米，地下室车库建筑面积约8.4万平方米。主要建设商务办公8栋、商务酒店1栋</t>
  </si>
  <si>
    <t>主体结构施工，部分楼幢封顶进行二次结构施工</t>
  </si>
  <si>
    <t>青年公寓</t>
  </si>
  <si>
    <t>产发置业</t>
  </si>
  <si>
    <t>建筑面积36016㎡，主要建设内容：土方开挖，桩基施工/回填，基础施工，主体施工，围护结构及二次结构、设备基础、地面施工，设备安装，装修及室内外装饰装修，室外工程管网及道路，绿化工程</t>
  </si>
  <si>
    <t>全面完工。包含：主体施工，围护结构及二次结构、设备基础、地面施工，设备安装，，装修及室内外装饰装修，室外工程管网及道路，绿化工程</t>
  </si>
  <si>
    <t>城市阳台-院士坊</t>
  </si>
  <si>
    <t>位于城市阳台片区（滨河北路以南，堤顶路以北，茶马大道以东，泾河湾大桥以西），项目占地面积1.8万平方米（27亩）。庭院式办公打造泾河湾院士创新区精致、高品质、环境优、多个独栋并满足科研技术办公需求的建筑。建立自成一体的办公区域，办公地块内包括公共绿地区域所配套辅助功能要求建立自给自足的内循环，满足高尖端人才的办公及轻生活需求</t>
  </si>
  <si>
    <t>主体出正负零</t>
  </si>
  <si>
    <t>城市阳台酒店</t>
  </si>
  <si>
    <t>位于城市阳台片区（滨河北路以南，堤顶路以北，茶马大道以东，泾河湾大桥以西），项目占地面积3.6万平方米（54亩）。精品酒店达到现代风格具有未来感的超五星酒店，应考虑前厅功能、客房功能、餐饮功能、康乐功能、会议功能、后勤功能、配套功能、公共功能。泾河新城区域有地下温泉，需考虑温泉SPA功能</t>
  </si>
  <si>
    <t>主体施工完成50%</t>
  </si>
  <si>
    <t>沣东城投荟科中心</t>
  </si>
  <si>
    <t>西安沣东城投项目建设有限公司</t>
  </si>
  <si>
    <t>项目位于王寺街办站东一路、站前二路、沣东二路与丰镐大道围合区域。占地57.9亩，总建筑面积约23万平方米，主要建设商务办公楼及商业配套等</t>
  </si>
  <si>
    <t>基坑开挖及支护施工完成；地下结构施工完成；完成部分主体结构</t>
  </si>
  <si>
    <t>西咸自由贸易企业服务中心（2#地块）二期</t>
  </si>
  <si>
    <t>包括高层商务办公建筑、配套底层商业以及其他公共服务等配套设施。项目总用地面积454-71平方米，总建筑面积215234. 21平方米，其中地上总建筑面积179389. 67平方米，地下建筑面积65844. 54平方米</t>
  </si>
  <si>
    <t>筏板施工</t>
  </si>
  <si>
    <t>两链融合数字产业园产业服务中心项目</t>
  </si>
  <si>
    <t>占地面积60亩，总建筑面积12.0万平米，容积率3.0，建筑高度20~60m,建设内容为公寓式酒店1万平米、人才公寓2.4万平米、办公写字楼6.6万平米、综合商业服务街区2万平米</t>
  </si>
  <si>
    <t>支护和土方施工</t>
  </si>
  <si>
    <t>两链融合数字产业园科技服务中心项目</t>
  </si>
  <si>
    <t>占地面积35亩，总建筑面积5.4万平米，容积率2.3，建筑高度20~60m,建设内容为办公写字楼4.3万平米、商业服务配套1.1万平米</t>
  </si>
  <si>
    <t>OCT华侨城·创想中心（地块三）</t>
  </si>
  <si>
    <t>项目位于昆明二路以南、复兴大道以东。占地52.46亩，总建筑面积约15万平方米，主要建设办公楼和商业楼</t>
  </si>
  <si>
    <t>部分楼栋基础施工</t>
  </si>
  <si>
    <t>万科星誉沣华广场</t>
  </si>
  <si>
    <t>西咸新区沣泽万润房地产开发有限公司</t>
  </si>
  <si>
    <t>项目位于安泰路以东、征和七路以北、太宁路以西、征和八路以南。占地31.5亩，总建筑面积10.7万平方米，主要建设商业办公楼及配套公共管理与服务设施</t>
  </si>
  <si>
    <t>部分楼栋施工至正负零</t>
  </si>
  <si>
    <t>西咸新区秦汉新城秦创原骏羚高科技产业园</t>
  </si>
  <si>
    <t>项目2022年进行土方施工</t>
  </si>
  <si>
    <t>世纪大道南侧综合开发</t>
  </si>
  <si>
    <t>项目位于西咸新区能源金贸区世纪大道以南，占地约155亩，拟对地块进行综合开发，建设商业办公，住宅以及相关配套</t>
  </si>
  <si>
    <t>基础施工</t>
  </si>
  <si>
    <t>秦创原国际商会大厦</t>
  </si>
  <si>
    <t>项目占地20亩，建设秦创原国际商会大厦，总建筑面积11万平方米，总投资10亿元，聚集各类商协会及会员企业，打造商会聚集地</t>
  </si>
  <si>
    <t>土方施工</t>
  </si>
  <si>
    <t>中铁一局三公司总部基地项目</t>
  </si>
  <si>
    <t>中铁一局</t>
  </si>
  <si>
    <t>运用国际化设计理念、打造集总部办公、科研创新、实验检测、会议培训等功能于一体的高标准写字楼；建设现代化功能完备的职工生活区</t>
  </si>
  <si>
    <t>地下结构完成70%</t>
  </si>
  <si>
    <t>金湾科创区（三期）商务A</t>
  </si>
  <si>
    <t>圆办</t>
  </si>
  <si>
    <t>项目位于西咸新区能源金贸区金湾科创区三期，占地96亩，容积率2.3，总建筑面积14.7万平方米。拟建设高品质办公、写字楼等</t>
  </si>
  <si>
    <t>金湾科创区（三期）商务D</t>
  </si>
  <si>
    <t>社会企业</t>
  </si>
  <si>
    <t>项目位于西咸新区能源金贸区金湾科创区三期，占地113亩，容积率2.3，总建筑面积17.3万平方米。拟建设高品质商业、办公、公寓等</t>
  </si>
  <si>
    <t>金湾科创区（三期）商务B</t>
  </si>
  <si>
    <t>项目位于西咸新区能源金贸区金湾科创区三期，占地60亩，容积率3.0，总建筑面积12万平方米。拟建设高品质办公、酒店、公寓等</t>
  </si>
  <si>
    <t>金湾科创区（三期）商务C</t>
  </si>
  <si>
    <t>项目位于西咸新区能源金贸区金湾科创区三期，占地35亩，容积率2.3，总建筑面积5.4万平方米。拟建设高品质商业、办公等</t>
  </si>
  <si>
    <t>沣西融沣商业综合体项目</t>
  </si>
  <si>
    <t>陕西融港物流管理有限公司</t>
  </si>
  <si>
    <t>项目位于兴咸路以东、天元路以北、横十路以南、纵二路以西。总建筑面积约9万平方米，建设商业综合体、四星级酒店、5A写字楼等</t>
  </si>
  <si>
    <t>完成前期手续办理，主体结构施工</t>
  </si>
  <si>
    <t>资源卫星总部经济科技园项目</t>
  </si>
  <si>
    <t>中立能源科技股份有限公司</t>
  </si>
  <si>
    <t>项目位于沣景路以南、秦皇大道以东。总建筑面积27.6万平方米，建设5A级写字楼、五星级酒店、酒店式公寓及配套设施，集资源企业总部办公，农、矿、油气资源卫星运维与数据开发于一体的科技园区</t>
  </si>
  <si>
    <t>前期手续办理，取得土地使用权</t>
  </si>
  <si>
    <t>中国联通西安数据中心二期</t>
  </si>
  <si>
    <t>中国联通陕西省分公司</t>
  </si>
  <si>
    <t>项目位于康定路以北、秦皇大道以西、统一路以南。总建筑面积约3.6万平方米，建设中国联通西安数据中心二期建设项目，包括建设两栋数据中心机房楼及相关配套设施</t>
  </si>
  <si>
    <t>前期手续办理，开工建设</t>
  </si>
  <si>
    <t>中国联通西部创新大厦</t>
  </si>
  <si>
    <t>项目位于康定路以北、秦皇大道以西、统一路以南。总建筑面积约3万平方米，建设中国联通西部创新项目，将引进与省政府合作的西北创新研究院（包括软件研究院、产业研究院、数科公司）、咸阳分公司、5GC西北大区指挥调度中心等创新技术单位</t>
  </si>
  <si>
    <t>柯瑄建设有限公司总部项目（暂定名称）</t>
  </si>
  <si>
    <t>柯瑄建设有限公司</t>
  </si>
  <si>
    <t>项目位于沣润西路以南，同心路以西地块。建设柯瑄公司总部办公大楼，吸引10家以上智能制造业、信息产业、现代服务业等企业区域总部和50家以上行业知名企业入驻，打造集人才聚集、商业办公、文化创新、科技研发、配套商业等一体的甲级综合办公楼。总建筑面积约9万平方米，项目建成投运后预计年产值（营业额）约12.5亿元人民币，年纳税额约0.85 亿元人民币</t>
  </si>
  <si>
    <t>远洋泾河新城大数据中心项目</t>
  </si>
  <si>
    <t>陕西远泰数据科技有限公司</t>
  </si>
  <si>
    <t>项目位于泾河新城，建设面积约6万平米，主要建设7500R机柜的IDC数据中心</t>
  </si>
  <si>
    <t>基泰总部经济区</t>
  </si>
  <si>
    <t>陕西基泰投资集团有限公司</t>
  </si>
  <si>
    <t>项目将依托泾河新城“院士谷”平台优势，利用基泰集团自身优势，打造泾河新城基泰总部经济区。项目占地面积184.6亩，分别建设总部经济聚集区、国际酒店及高品质住宅三大板块</t>
  </si>
  <si>
    <t>卓尔·长江青年城（泾河）科创总部</t>
  </si>
  <si>
    <t>青年城投资集团有限公司</t>
  </si>
  <si>
    <t>总建筑面积约20万平方米，主要建设内容包括：办公空间约4.5万平方米；共享服务空间约1.5万平方米；项目商业配套空间约2万平方米；面向入驻企业和科创成果创业青年的人才公寓约6万平方米；地下空间6万平方米（最终以规划审批核准的设计图纸为准）。建成后可实现年产值4亿元，税收约3000万元</t>
  </si>
  <si>
    <t>河北建设集团西北总部项目</t>
  </si>
  <si>
    <t>河北建设集团股份有限公司</t>
  </si>
  <si>
    <t>河北建设集团西北总部项目主要包括建筑类子公司落地、西北总部办公及生活基地建设，结合泾河新城发展规划引入上下游产业公司。总投资额约30亿元，综合利税约5亿元；其中建筑施工类子公司预计5年内可累计实现产值约100亿元，利税约2.55亿元</t>
  </si>
  <si>
    <t>西咸国际全封闭式恒温贸易中心项目</t>
  </si>
  <si>
    <t>南京鼎业投资置业集团有限公司</t>
  </si>
  <si>
    <t>乙方联合优质合作伙伴，定位打造国内先进的全封闭式恒温中央批发市场和国内食品流通重要枢纽。该项目按照功能划分，主要建设国际食品精深加工、多功能智慧冷库、冷链物流配送区等功能板块</t>
  </si>
  <si>
    <t>泾河新城泾河智谷项目（二期）</t>
  </si>
  <si>
    <t>陕西省西咸新区泾河新城投资发展有限公司</t>
  </si>
  <si>
    <t>地上建筑面积240082㎡，地下建筑面128687㎡，投资估算约354100万元</t>
  </si>
  <si>
    <t>前期手续办理，力争开工建设。</t>
  </si>
  <si>
    <t>泾河新城泾河智谷项目（三期）</t>
  </si>
  <si>
    <t>地上建筑面积255049㎡，地下建筑面131313㎡，投资估算约433772万元</t>
  </si>
  <si>
    <t>沣东华润大西安新中心新轴线片区规划及综合配套建设运营项目</t>
  </si>
  <si>
    <t>华润置地有限公司</t>
  </si>
  <si>
    <t>项目位于沣东新城。总建筑面积约50万平方米，主要建设高品质酒店、商业街区及配套服务建筑</t>
  </si>
  <si>
    <t>118亩地项目</t>
  </si>
  <si>
    <t>陕西省沣西置业有限公司</t>
  </si>
  <si>
    <t>项目位于兴咸路以东，纵二路以西，天元路以北，横十一路以南。总用地面积79239平方米。总建筑面积：582157平方米，其中地上建筑面积：374756平方米，地下建筑面积：207400平方米</t>
  </si>
  <si>
    <t>陕西怡康医药有限责任公司现代物流中心项目</t>
  </si>
  <si>
    <t>陕西怡康医药有限公司</t>
  </si>
  <si>
    <t>总建筑面积4万平方米，建设项目单位集团总部、医药现代物流中心及辅助用房</t>
  </si>
  <si>
    <t>盒马X会员店（暂定名）</t>
  </si>
  <si>
    <t>西安沣东国际车城发展有限公司</t>
  </si>
  <si>
    <t>项目位于沣东新城。占地49亩，总建筑面积约14.8万平方米，主要建设盒马X会员店商业卖场、办公综合体及配套服务设施</t>
  </si>
  <si>
    <t>进行前期设计及手续办理工作，力争启动建设</t>
  </si>
  <si>
    <t>新华锦集团西北总部基地项目</t>
  </si>
  <si>
    <t>陕西新华锦实业有限公司</t>
  </si>
  <si>
    <t>总建筑面积约8.3万平方米，拟建设新华锦集团西北总部办公、生物医药研发及养老住房</t>
  </si>
  <si>
    <t>前期手续办理，取得土地使用权，争取开工建设</t>
  </si>
  <si>
    <t>武汉当代科技集团第二总部</t>
  </si>
  <si>
    <t>规划总建筑面积10万平米。其中，当代集团第二总部自持物业约30%，作为总部办公及研发中心使用</t>
  </si>
  <si>
    <t>滨江商业综合体项目</t>
  </si>
  <si>
    <t>润达丰控股集团有限公司</t>
  </si>
  <si>
    <t>项目总投资80亿元，占地面积约426亩，将建设滨江和悦广场、高端精品酒店、滨江和悦里商业街区、滨江高端人才社区</t>
  </si>
  <si>
    <t>美邦达集团总部项目</t>
  </si>
  <si>
    <t>陕西美邦药业集团</t>
  </si>
  <si>
    <t>陕西美邦药业集团计划在泾河新城落地大型农化企业集团总部项目，项目总投资10亿元，拟规划用地面积25亩（商务用地）。致力于打造集新化合物的研发、原药生产、环保农药制剂生产、销售网络构建、基层服务于一体的大型农化企业集团总部</t>
  </si>
  <si>
    <t>绿地大观综合体</t>
  </si>
  <si>
    <t>绿地集团西安置业有限公司</t>
  </si>
  <si>
    <t>项目位于沣东新城。占地68亩，总建筑面积22万平方米，主要建设商业MALL、商业街区及办公楼</t>
  </si>
  <si>
    <t>完成方案调整、力争开工建设</t>
  </si>
  <si>
    <t>陕文投综合开发项目</t>
  </si>
  <si>
    <t>陕西文化产业（西咸新区）投资有限公司</t>
  </si>
  <si>
    <t>项目位于沣东新城。主要建设商业、住宅</t>
  </si>
  <si>
    <t>秦创原数智未来港</t>
  </si>
  <si>
    <t>项目位于西咸文教园内，占地 98.97 亩，容积率为2.8 ，建筑面积约 23 万方，物业类型包括商业街区 、写字楼 、公寓等</t>
  </si>
  <si>
    <t>开展项目前期工作</t>
  </si>
  <si>
    <t>空港绿地国际会展综合体</t>
  </si>
  <si>
    <t>绿地控股集团有限公司</t>
  </si>
  <si>
    <t>项目占地570亩，总投资445000万元，建筑面积66.8万平米；主要建设内容为：建设集国际会展中心、国际会议中心、高端酒店、高品质住宅为一体的大型临空会展综合体</t>
  </si>
  <si>
    <t>会展地块投运，商办地块2栋酒店完工，住宅地块41栋楼交付</t>
  </si>
  <si>
    <t>东航空港总部保障基地</t>
  </si>
  <si>
    <t>西安镐睿置业有限公司</t>
  </si>
  <si>
    <t>项目占地226亩，总投资218000万元，建筑面积约34万平方米；主要建设内容为：规划建设东航航空西北分公司总部办公楼、航空产业联合办公楼、出勤公寓及住宅楼、员工服务中心、文化活动中心、商业服务设施</t>
  </si>
  <si>
    <t>住宅东地块：完成二次结构施工，装修施工完成60%；商服地块和住宅西地块：进行主体结构施工</t>
  </si>
  <si>
    <t>陕西果业贸易集团有限公司临空跨境供应链中心</t>
  </si>
  <si>
    <t>陕西果业贸易集团有限公司</t>
  </si>
  <si>
    <t>项目占地40亩，总建筑面积约3.94万平方米（含计容面积）。主要建设总部办公运营中心、冷库、气调库及农资库等</t>
  </si>
  <si>
    <t>完成主体结构施工80%</t>
  </si>
  <si>
    <t>中国西部科技创新港材料理化检验检测公共服务平台（一期）项目</t>
  </si>
  <si>
    <t>西安交通大学</t>
  </si>
  <si>
    <t>项目位于东银杏路以西、格非路以北、务本路以南、东樱花路以东。项目占地约18亩，项目总建筑面积1.2万平方米，建设独栋楼宇1栋</t>
  </si>
  <si>
    <t>项目进行基础建设，启动设备安装</t>
  </si>
  <si>
    <t>陕西数字医药产业园</t>
  </si>
  <si>
    <t>陕西数字医药产业园有限公司</t>
  </si>
  <si>
    <t>项目位于天章大道以西，丰产路以北、丰产四路以南。占地105.6亩，总建筑面积14万平方米，主要建设生产中心、数字中心及保障中心</t>
  </si>
  <si>
    <t>厂房主体完工</t>
  </si>
  <si>
    <t>西安恒大文化旅游城会展中心</t>
  </si>
  <si>
    <t>恒大旅游集团有限公司</t>
  </si>
  <si>
    <t>项目位于秦汉新城，会展中心北邻沣泾大道，东临纵一路，西侧为汉风一路，南侧为规划用地。总建面面积为为7877平方米。建设会展中心，配建地面停车位113辆</t>
  </si>
  <si>
    <t xml:space="preserve"> 2022年主要进行钢结构施工</t>
  </si>
  <si>
    <t>新地物流项目</t>
  </si>
  <si>
    <t>新地物流发展有限公司</t>
  </si>
  <si>
    <t>项目位于周成路以西，天工一路以北区域，建筑面积约62000㎡，主要建设4栋综合性物流厂房</t>
  </si>
  <si>
    <t>2栋物流厂房外立面安装完成</t>
  </si>
  <si>
    <t>西安大力医疗产业基地</t>
  </si>
  <si>
    <t>西安大力仓储服务有限公司</t>
  </si>
  <si>
    <t>项目位于天章大道以东、丰业大道以北。占地47.7亩，主要建设4个立体仓库</t>
  </si>
  <si>
    <t>盒马鲜生西安沣东运营中心1-1期项目</t>
  </si>
  <si>
    <t>西安传神物联网技术有限公司</t>
  </si>
  <si>
    <t>项目位于天章一路以西，超越四路以南、丰业一路以北。占地265亩，总建筑面积约11.5万平方米，主要建设盒马鲜生西北总部及运营中心，进口生鲜暂养中心，智能加工及配送中心</t>
  </si>
  <si>
    <t>空港正和大厦</t>
  </si>
  <si>
    <t>项目占地约4.66亩，总投资9100万元，总建筑面积约0.91万平方米，主要建设内容为商务办公楼、底张人民法庭、地下车库、设备用房等功能</t>
  </si>
  <si>
    <t>主体结构封顶</t>
  </si>
  <si>
    <t>陕西铁路物流集团总部基地项目</t>
  </si>
  <si>
    <t>陕西铁路物流集团</t>
  </si>
  <si>
    <t>项目总占地面积55亩，拟建设陕铁物流集团总部基地以及相关商业配套等；建设内容：其中拟选址商办容积率4.0，建筑限高100米，总建筑面积约5.6万平方米</t>
  </si>
  <si>
    <t>中国移动（陕西西咸新区）数据中心二期</t>
  </si>
  <si>
    <t>中国移动通信集团陕西有限公司</t>
  </si>
  <si>
    <t>项目位于秦皇大道以西、统一路以南、兴咸路以东。占地约60亩，总建筑面积约6.8万平方米，建设中国移动（陕西西咸新区）数据中心二期建设项目，包括建设三栋数据中心机房楼、两栋动力中心。项目建成后，预计可实现年产值8000万元，年上缴税收800万元</t>
  </si>
  <si>
    <t>投入使用</t>
  </si>
  <si>
    <t>中国联通陕西西安数据中心二期项目</t>
  </si>
  <si>
    <t>中国联合网络通信有限公司陕西省分公司</t>
  </si>
  <si>
    <t>项目位于沣西新城北部，秦皇大道与统一路西南角。项目占地约30亩，包括3号楼和6号楼。3号楼项目总建筑面积约1.8万平方米，主要建设3#IDC生产厂房、3#动力生产厂房、附属用房等。6号楼项目总建筑面积0.88万平方米，包括6#IDC生产厂房、6#动力生产厂房、附属用房等</t>
  </si>
  <si>
    <t>完成项目基础施工</t>
  </si>
  <si>
    <t>源库及西北科研转化基地项目</t>
  </si>
  <si>
    <t>项目拟选址于秦汉新城长信科技产业园，拟占用面积约3000平方米，主要建设：银丰生物工程集团有限公司西北运营总部、干细胞科研实验研发及转化中心等内容，并引进院士科研团队，后期根据项目实际发展建立博士后科研工作站</t>
  </si>
  <si>
    <t>中建丝路建筑科技产业聚集区</t>
  </si>
  <si>
    <t>中国电信陕西公司云计算（陕西）基地二期项目</t>
  </si>
  <si>
    <t>中国电信陕西公司</t>
  </si>
  <si>
    <t>项目位于创业路以北、兴咸路以东、秦皇路以西、。总建筑面积约3.6万平方米，建设中国电信陕西公司云计算（陕西）基地二期项目，主要包括两栋数据中心及相关配套设施</t>
  </si>
  <si>
    <t>网联金融数据总部</t>
  </si>
  <si>
    <t>网联清算有限公司</t>
  </si>
  <si>
    <t>主要开展国内外支付业务的转接清算、大数据存储与分析应用、金融科技服务平台三大业务，一期建设规模不小于2,000个机柜；二期建设规模不小于2,000个机柜</t>
  </si>
  <si>
    <t>中国电子西部数字经济产业基地</t>
  </si>
  <si>
    <t>中国电子系统技术有限公司 中国电子科技开发有限公司</t>
  </si>
  <si>
    <t>项目位于丝路科创谷B板块。总投资30亿元，用地约128.4亩（商业），总建筑面积18万平米，建设周期2年,主要建设内容包括：中国电子西部研发中心、中国系统西北总部、中国电子集团二级子公司相关项目及电子信息产业链上下游企业。项目建成后，预计5年内将形成3000人规模的研发中心，吸引100余家产业链上下游企业聚集，引入软硬件及技术服务工程师约1.5万人，实现年产值超70亿元，年税收超5亿元</t>
  </si>
  <si>
    <t>国家物资储备西部核心物流基地</t>
  </si>
  <si>
    <t>家粮食和物资储备局陕西局五三三处</t>
  </si>
  <si>
    <t>项目规划总用地面积517234㎡，投资规模20亿，主要建设内容包括十四栋库房，一栋办公楼，一栋职工活动中心，一栋员工宿舍。</t>
  </si>
  <si>
    <t>西安交通大学智慧输变电站装备多工况模拟实验平台项目</t>
  </si>
  <si>
    <t>项目位于沣西新城。项目占地约18亩，总建筑面积12066平方米。主要建设内容为科研用房。项目建成后，可带动就业30人</t>
  </si>
  <si>
    <t>秦创原科技展示中心</t>
  </si>
  <si>
    <t>项目位于西咸新区能源金贸区，占地57亩，拟建设科技展示中心、展览馆等</t>
  </si>
  <si>
    <t>谱尼测试集团西北总部及研发检测基地项目</t>
  </si>
  <si>
    <t>谱尼测试集团股份有限公司</t>
  </si>
  <si>
    <t>项目位于新柳路以西，雅韵路以南，咸户路以东，清荫路以北。占地约40亩。建设集环境安全检测、食品安全检测、医疗器械检测、军工检测、汽车检测、计量校准、医疗器械检测等领域产品生产、技术研发、业务运营为一体的谱尼测试集团西北总部及研发检测基地项目</t>
  </si>
  <si>
    <t>取得土地使用权，开工建设</t>
  </si>
  <si>
    <t>陕西省细胞组织资源库及西北科研转化基地项目</t>
  </si>
  <si>
    <t>西安恒大文化旅游城住宅项目</t>
  </si>
  <si>
    <t>恒大旅游集团陕西公司</t>
  </si>
  <si>
    <t>恒大文旅城项目由西安童世界旅游开发有限公司开发建设，位于泾渭大道以西，望夷路以南，张良路以北，汉风五路以东。项目住宅用地 1479.5 亩，建设一个约50.7万方高端住宅社区</t>
  </si>
  <si>
    <t>完成主体施工，启动外立面施工以及内部装修工作</t>
  </si>
  <si>
    <t>西安湖滨府项目</t>
  </si>
  <si>
    <t>西安思睿置地有限公司</t>
  </si>
  <si>
    <t>项目位于镐京大道与沣泾大道十字东北角/昆明四路以南、丰镐大道以西，沣河东路以东。占地403亩，总建筑面积75万平方米，A区主要建设45栋住宅楼，B区主要建设36栋住宅楼</t>
  </si>
  <si>
    <t>部分楼栋主体竣工</t>
  </si>
  <si>
    <t>枫丹白露滨江翡翠城</t>
  </si>
  <si>
    <t>陕西枫鹤湾实业有限公司</t>
  </si>
  <si>
    <t>项目位于泾河新城，地上总建筑面积2074847.08平方米，包括住宅，商业和公建 部分</t>
  </si>
  <si>
    <t>1、2022年新增163亩地开工建设;2、976亩年底前完成B2、A2组团交付</t>
  </si>
  <si>
    <t>世贸铭城项目</t>
  </si>
  <si>
    <t>陕西世贸铭城建设开发有限公司</t>
  </si>
  <si>
    <t>项目占地约262.7亩，规划总建筑面积约67.7万㎡，主要建设内容为高层住宅及地下车库等配套设施</t>
  </si>
  <si>
    <t>2021-2027</t>
  </si>
  <si>
    <t>完成部分主体建设</t>
  </si>
  <si>
    <t>沣东城建·沣岭住宅项目</t>
  </si>
  <si>
    <t>西咸新区沣岭房地产开发有限公司</t>
  </si>
  <si>
    <t>项目规划净用地面积约 110.8 亩（地块长 363.9 米，宽 198.5-215.2 米），建筑面积约25万平方米，地上建筑面积为162480.12平方米，地下建筑面积为84450平方米，含住宅楼、配套商业及 18 班幼儿园等，总户数约 1124 户，车位 1823 个，项目分两期开，发项目一期建筑面积为187266.43平方米。建设住宅楼、配套商业及幼儿园等</t>
  </si>
  <si>
    <t>一期室内外装修、景观施工完成，完成交付。
二期13栋建筑主体结构封顶完成、砌体抹灰施工完成，外立面施工完成70%，幼儿园装饰装修施工完成</t>
  </si>
  <si>
    <t>世贸馨城项目</t>
  </si>
  <si>
    <t>世贸馨城建设开发有限公司</t>
  </si>
  <si>
    <t>项目占地约166.6亩，规划总建筑面积约33.9万㎡，主要建设内容为高层住宅、多层洋房住宅及地下车库等配套设施</t>
  </si>
  <si>
    <t>白桦林漫步</t>
  </si>
  <si>
    <t>西安经发新景致地产有限公司</t>
  </si>
  <si>
    <t>总建筑面积约28.9万平方米，建设内容包括高层住宅、花园洋房及配套、商业为一体的绿色、智能型社区</t>
  </si>
  <si>
    <t>一期完成主体部分建设。二期一标段六栋洋房完成主体建设，三栋高层及小高层完成正负零以下主体建设</t>
  </si>
  <si>
    <t>中电建·洺悦府住宅项目</t>
  </si>
  <si>
    <t>西安泛悦置业有限公司</t>
  </si>
  <si>
    <t>总占地面积：71995.6平方米，总建筑面积：241377.05平方米；计容面积约18平方米，容积率2.5绿地率接近38%；项目物业形态为8栋高层和6栋小高层，精装修交付主要为住宅及相应配套设施</t>
  </si>
  <si>
    <t>2022年主要进行精装修、园林、市政、外墙等工程施工，至2022年年底所有楼栋竣工交付</t>
  </si>
  <si>
    <t>西咸崇文庄园东区地块（新华阙）</t>
  </si>
  <si>
    <t>西咸城投</t>
  </si>
  <si>
    <t>项目分为ABC三个地块，总用地面积165837㎡（约249亩），容积率1.7，建设规模393670.9㎡。含高品质住宅、院落式办公、高层公寓、街区商业、等多种形态产品。项目总货值约27亿元，总投资约22亿元。是区域内容积率最低的低密高端品质住区。全项目总投资额22亿，项目除A地块未取得预售证外，其余均已开盘销售</t>
  </si>
  <si>
    <t>A地块：企业微总部主体全部完工，二次结构全部完工，外立面施工完成50%；
B地块：外立面完成，景观完成，精装完成</t>
  </si>
  <si>
    <t>奥园·璞樾湾住宅项目</t>
  </si>
  <si>
    <t>西咸新区绿城颐观房地产有限公司</t>
  </si>
  <si>
    <t>总建筑面积 24.3万平方米，项目总投资约21.6亿元，地上建筑面积16.6万平，地下7.67万平，全部为低密小高层住宅加部分商业及配套，其中住宅为16栋17层小高+1栋18层小高+1栋16层小高，共计974户，商业为3栋3层底商，配建1栋幼儿园。主要建设小高层住宅、底商及幼儿园</t>
  </si>
  <si>
    <t>主要施工内容：一期：1-3#、5#-7#楼外立面及户内装修工程，总坪管网及景观工程施工；二期：8-13#、15#-22#楼主体及周边地库施工</t>
  </si>
  <si>
    <t>香榭汇丰住宅项目</t>
  </si>
  <si>
    <t>西安谷郡房地产开发有限公司</t>
  </si>
  <si>
    <t>项目占地140亩，共计23栋建筑单体，占地93571.45平方米，住宅地块面积76152.4平方米，商用面积17419.05平方米。总建筑面积29万平方米，其中地上20.5万平方米，地下8.5万平方米，容积率2.0-3.0，建筑密度20%-38%。主要建设商品住宅和商业以及办公等</t>
  </si>
  <si>
    <t>完成精装90%、景观完成90%，土建完成</t>
  </si>
  <si>
    <t>天地源·兰樾坊</t>
  </si>
  <si>
    <t>西安越航置业有限公司</t>
  </si>
  <si>
    <t>项目位于沣东大道以北，沣东二路以南，沣泾大道以西，规划路以东。占地131亩，总建筑面积39.5平方米，主要建设高层住宅、多层住宅及底商等相关配套</t>
  </si>
  <si>
    <t>所有单体施工完工，室外景观完成</t>
  </si>
  <si>
    <t>中梁壹号院</t>
  </si>
  <si>
    <t>西咸新区梁悦置业有限公司</t>
  </si>
  <si>
    <t>项目位于西咸新区秦汉新城秦汉大道与萧何路交汇处东200米，项目规划住宅用地，小高层及洋房产品。项目位于西咸新区秦汉新城秦汉大道与萧何路交汇处东200米，项目规划住宅用地，小高层及洋房产品</t>
  </si>
  <si>
    <t>项目交付使用</t>
  </si>
  <si>
    <t>泾河小镇（金辉城）</t>
  </si>
  <si>
    <t>陕西枫泓房地产开发有限公司</t>
  </si>
  <si>
    <t>占地1046亩，总建筑面积255万平米，分为八个地块开发，开发周期8-10年，目前在开发A，D，E地块，住在为主，项目位于泾阳县花池渡村南侧，泾河北岸</t>
  </si>
  <si>
    <t>2020-2028</t>
  </si>
  <si>
    <t>E地块12栋楼主体阶段，建设正常推进</t>
  </si>
  <si>
    <t>秦汉新城格林二期</t>
  </si>
  <si>
    <t>绿地集团西咸新区源北置业有限公司</t>
  </si>
  <si>
    <t>该项目位于汉书一路以西，秦汉大道以东，李广街以北，韩信路以南，总建筑面积22万平米，建有21栋住宅，一栋邻里中心，一栋商业配套</t>
  </si>
  <si>
    <t>高层区外立玻璃安装完成70%；室内精装完成70%；室外景观完成70%</t>
  </si>
  <si>
    <t>星皓·锦樾</t>
  </si>
  <si>
    <t>项目占地约70.38亩，总投资143000万元，建筑面积约15万平方米；主要建设内容为：由住宅、配套商业、社区服务等功能组成，其中一期8栋楼，二期9栋楼</t>
  </si>
  <si>
    <t>一二期竣工</t>
  </si>
  <si>
    <t>绿地铂瑞公馆住宅项目</t>
  </si>
  <si>
    <t>项目分为A、C两个地块，总占地面积59亩占地面积 59 亩（A 地块28亩，C地块31亩），总建筑面积15.4万平方米，共计10栋建筑单体，主要建设绿地铂瑞公馆商业住宅</t>
  </si>
  <si>
    <t>1、外立面工程完成；2、室内精装工程完成；
3、室外绿化工程完成；4、地库装饰工程完成；5、人防工程完成</t>
  </si>
  <si>
    <t>林凯·沣河湾（南区）住宅项目</t>
  </si>
  <si>
    <t>陕西汉文置业有限责任公司</t>
  </si>
  <si>
    <t>项目总建筑面积42万㎡，建设多栋高层、多层住宅及配套商业</t>
  </si>
  <si>
    <t>2022年底沣河湾南区一期工程主体结构全部封顶，地下车库机电安装，园林景观工程完成70%</t>
  </si>
  <si>
    <t>湖城印象·熙岸</t>
  </si>
  <si>
    <t>泾河集团</t>
  </si>
  <si>
    <t>项目整体定位高品质住宅，主要包括高层、多层住宅及商业配套、地下车库等，规划总建筑面积约18万㎡</t>
  </si>
  <si>
    <t>展示区交付使用；大区土方开挖完成，桩基工程完成，部分楼栋主体施工至正负零</t>
  </si>
  <si>
    <t>中天珺玺二期住宅项目</t>
  </si>
  <si>
    <t>占地面积：28211平方米，总建筑面积：104080平方米，其中：地上70528平方米，地下33552平方米，容积率2.5，建筑密度17.92%。主要建设11栋建筑单体，其中：7栋住宅，4栋商业</t>
  </si>
  <si>
    <t>2.1标段外立面施工完成，公区精装施工完成，室内精装完成80%，园林景观施工完成，市政配套施工完成；2.2标段主楼外立面施工完成，公区精装施工完成，室内精装完成60%，园林景观施工完成80%，市政配套施工完成90%</t>
  </si>
  <si>
    <t>紫薇·铂樾府</t>
  </si>
  <si>
    <t>西咸新区紫薇新置业有限公司</t>
  </si>
  <si>
    <t>项目位于同仁北路以西，郭村路以北，高速南辅道以南。项目占地面积约46亩，建筑面积122485㎡，共10栋,分两期开发。主要建设住宅、商业等</t>
  </si>
  <si>
    <t>一期年底交付</t>
  </si>
  <si>
    <t>泾河·桂雨听澜</t>
  </si>
  <si>
    <t>占地约55亩，规划总建筑面积约13.97万㎡，主要建设多层、高层住宅及商业配套设施等</t>
  </si>
  <si>
    <t>秦汉樾园（住宅）</t>
  </si>
  <si>
    <t>秦汉新城开发集团建设有限责任公司</t>
  </si>
  <si>
    <t>项目位于泾渭大道与天汉大道十字东南角，主要为西咸新区人民医院建设配套住宅项目。项目位于泾渭大道与天汉大道十字东南角，主要为西咸新区人民医院建设配套住宅项目</t>
  </si>
  <si>
    <t>内装饰工</t>
  </si>
  <si>
    <t>星皓·锦樾西区（星晧锦樾三期）</t>
  </si>
  <si>
    <t>项目占地约68亩，总投资146000万元，建筑面积约13.5万平米；主要建设内容为：由住宅、配套商业、幼儿园、地下车库、物业配套用房等功能组成</t>
  </si>
  <si>
    <t>一期进行主体结构施工至10层，二期进行主体结构施工至5层</t>
  </si>
  <si>
    <t>西安湖滨府项目C区</t>
  </si>
  <si>
    <t>沣东华侨城公司</t>
  </si>
  <si>
    <t>项目位于镐京大道与沣泾大道十字东北角/昆明四路以南、丰镐大道以西，沣河东路以东。占地184亩，总建筑面积30万平方米，主要建设25栋住宅、2栋商业、1栋幼儿园</t>
  </si>
  <si>
    <t>云境源起小区项目</t>
  </si>
  <si>
    <t>陕西高瓴置业有限公司</t>
  </si>
  <si>
    <t>项目规划用地面积72617㎡，地上建筑面积181543㎡，地下建筑面积122883㎡，合计304426㎡，容积率2.5，建筑密度20%，绿地率35%，规划有住宅、沿街商业、服务设施等业态建筑</t>
  </si>
  <si>
    <t>一标段高层主体施工至18层，多层主体封顶；二标段主体施工至18层；三标段主体施工至15层</t>
  </si>
  <si>
    <t>龙湖天璞街区</t>
  </si>
  <si>
    <t>西咸新区龙耀晟睿置业有限公司</t>
  </si>
  <si>
    <t>项目占地约77.3亩，总建筑面积约17.27万平方米，其中：地上总建筑面积约12.06万平方米，地下总建筑面积约5.21万平方米；主要建设内容：拟建新建住宅楼、商业办公楼及地下车库</t>
  </si>
  <si>
    <t>一期主体施工完成，二期主体结构施工完成50%</t>
  </si>
  <si>
    <t>悦达玖玺台小区</t>
  </si>
  <si>
    <t>西安悦达悦睿置业有限公司</t>
  </si>
  <si>
    <t>项目占地98.94亩,总建筑面积约22万平方米，主要建设洋房和小高层，幼儿园、地下车库等配套设施</t>
  </si>
  <si>
    <t>一期主体结构完成，开始二次结构施工；二期进行主体结构施工</t>
  </si>
  <si>
    <t>中交沣河映象小区项目</t>
  </si>
  <si>
    <t>西安沣河映象置业有限公司</t>
  </si>
  <si>
    <t>项目位于沣西新城龙台观路255号。项目占地约147亩，总建筑面积约35.42万平方米。主要建设27栋2F-25F高层住宅楼及地下车库、部分配套商业，1栋幼儿园</t>
  </si>
  <si>
    <t>项目主体建设</t>
  </si>
  <si>
    <t>云境澜湾</t>
  </si>
  <si>
    <t>陕西隽朗烽置业有限公司</t>
  </si>
  <si>
    <t>项目占地约54.8亩，规划总建筑面积约13.6万m2，主要建设多层、高层、洋房住宅及商业配套设施</t>
  </si>
  <si>
    <t>完成主体建设</t>
  </si>
  <si>
    <t>阳光城·沣太花园四期住宅项目</t>
  </si>
  <si>
    <t>陕西富安泰置业有限公司</t>
  </si>
  <si>
    <t>本项目用地面积46245.2平方米，总建筑面积194647,74平方米，其中地上建筑面积为159020.25平方米，地下建筑面积为35627.49平方米，容积率3.5，绿地率30%，建筑密度24.51%</t>
  </si>
  <si>
    <t>陕建沣渭壹号院</t>
  </si>
  <si>
    <t>项目占地面积约32亩，共计12栋建筑单体，主要建设商业住宅，总建筑面积约为 8.4 万平方米，投资约 8 亿元，其中地上建筑面积 5.4 万平方米，地下建筑面积 3.1万平方米，包含 7 栋单体建筑，共计 287 户，容积率2.5，绿地率55％。主要建设住宅及配套商业</t>
  </si>
  <si>
    <t>施工全部完成</t>
  </si>
  <si>
    <t>中南菩悦东望府住宅项目</t>
  </si>
  <si>
    <t>西安云景涵置业有限公司</t>
  </si>
  <si>
    <t>占地面积 32 亩，共计 7 栋建筑单体主要建设星级写字楼、商务中心、商业中心、星级酒店、高端公寓及相关配套住宅，总建筑面积80535.72㎡，其中地上建筑面积53894.17㎡，地下建筑面积26641.55㎡，容积率2.50，建筑密度19.16%</t>
  </si>
  <si>
    <t>室内装饰、外立面装饰、室外园林景观；竣工交付</t>
  </si>
  <si>
    <t>西安泾河雅居乐花园</t>
  </si>
  <si>
    <t>陕西福雅乐房地产开发有限公司</t>
  </si>
  <si>
    <t>该项目总建筑面积约35万平方米，其中地上建筑面积约25万平方米，地下建筑面积约10万平方米，将建设改善型高层及小高层住宅</t>
  </si>
  <si>
    <t>完成主体建设及部分楼栋室内二次结构</t>
  </si>
  <si>
    <t>绿城和庐项目</t>
  </si>
  <si>
    <t>西咸新区锦意房地产开发有限公司</t>
  </si>
  <si>
    <t>建设规模及内容:项目占地约67919平方米（约101.88亩)，拟规划建设用地性质为二类居住用地，建筑使用性质为住宅建筑，容积率大于等于1.5，小于等于2.0。总建筑面积约226360平方米（其中，地上建筑面积小于等于135838平方米，地下空间建筑面积小于等于90522平方米）。建筑密度小于等于20%，绿地率大于等于35%</t>
  </si>
  <si>
    <t>2022年主要完成所有楼栋主体结构封顶，完成二次结构，完成门窗、幕墙、外保温及涂料工程，景观工程完成50%，精装工程完成70%</t>
  </si>
  <si>
    <t>星皓·和悦一期</t>
  </si>
  <si>
    <t>项目占地约84.3亩，总建筑面积约17.2万平方米，由高层住宅、幼儿园、商业、物业用房、公共服务配套、地下车库、地下人防设施等功能组成</t>
  </si>
  <si>
    <t>一期结构施工至10层</t>
  </si>
  <si>
    <t>西安中梁鎏金雲玺住宅项目</t>
  </si>
  <si>
    <t>项目用地面积36329平方米（约54.49亩），拟规划建设用地性质为二类居住用地，建筑使用性质为住宅建筑，容积率大于等于2.0，小于等于2.5。地上建筑面积小于等于90823平方米。建筑密度小于等于20%。绿地率大于等于35%</t>
  </si>
  <si>
    <t>1、各楼栋主体结构封顶；2、各楼栋二次结构施工完成；3、门窗及外墙施工完成</t>
  </si>
  <si>
    <t>黄冈学府城（北区）</t>
  </si>
  <si>
    <t>陕西全信实业有限公司</t>
  </si>
  <si>
    <t>项目占地约277亩，规划总建筑面积约49.24万m2，主要建设高层住宅、幼儿园及商业配套设施</t>
  </si>
  <si>
    <t>2018-2025</t>
  </si>
  <si>
    <t>北区二期竣工验收交付使用，北区三期二次结构、外墙施工，北区四期主体封顶</t>
  </si>
  <si>
    <t>黄冈学府城（南区）</t>
  </si>
  <si>
    <t>陕西海格尔房地产开发有限公司</t>
  </si>
  <si>
    <t>项目占地约117.25亩，规划总建筑面积约36.21万m2，主要建设高层住宅及商业配套设施</t>
  </si>
  <si>
    <t>2019-2025</t>
  </si>
  <si>
    <t>南区一期竣工验收，南区二期争取开工</t>
  </si>
  <si>
    <t>万科金域缇香</t>
  </si>
  <si>
    <t>陕西西咸新区秦汉新城盈盛立体城房地产开发有限公司</t>
  </si>
  <si>
    <t>秦汉新城兰池四路以北，张裕路以东，酒庄路以西，景致一路以南；总用地面积74515平方米，总建筑面积约20.5万平方米，主要建筑内容为住宅、商业、幼儿园、社区服务用房等</t>
  </si>
  <si>
    <t>园林景观及小市政启动施工</t>
  </si>
  <si>
    <t>中国铁建创域城项目</t>
  </si>
  <si>
    <t>西安弘铁房地产开发有限公司</t>
  </si>
  <si>
    <t>项目位于西咸新区秦汉新城塬北片区汉高大道以东、李广街以南、汉书三路以西、 箫何路以北。项目拟建办公大楼1栋，住宅8栋。计划建筑总面积146655.7平方米，其中办公楼建筑面积23293㎡，住宅及配套建筑面积73441㎡，地下建筑面积48916㎡，共计建设住宅550户，车位1283个，配套商业8644㎡</t>
  </si>
  <si>
    <t>中天峯悦住宅项目</t>
  </si>
  <si>
    <t>西安际华建设发展有限公司</t>
  </si>
  <si>
    <t>项目占地面积约131亩，容积率2.0，总建筑面积241008.73㎡，其中一期建筑面积222186.39㎡：住宅总建筑面积156743.2㎡、商业建筑面积1987.49㎡、配套建筑面积716.97㎡。一期建筑物由8栋17F小高层住宅，1栋16F小高层住宅，1栋14F小高层住宅，10栋9F洋房组成，场地设有1层地下室（12#主楼2层地下室）</t>
  </si>
  <si>
    <t>部分砌体施工，部分进行室外施工。部分砌体施工，部分进行室外施工。部分砌体施工，部分进行室外施工。部分砌体施工，部分进行室外施工</t>
  </si>
  <si>
    <t>保利时光印象住宅项目</t>
  </si>
  <si>
    <t>陕西荣嘉利置业有限公司</t>
  </si>
  <si>
    <t>保利时光印象住宅项目位于秦汉新城兰池二路以南、兰尚路以北、正阳六路以东，占地面积84.09亩，总建筑面积161456平方米，主要建设内容包括住宅、配套商业及社区配套公共服务设施等</t>
  </si>
  <si>
    <t>中高层及洋房室内精装修完成80%，外立面完成80%，室外园林完成90%</t>
  </si>
  <si>
    <t>中南·上悦城 (四期)</t>
  </si>
  <si>
    <t>西安智晟达置业有限公司</t>
  </si>
  <si>
    <t>项目位于征和八路以南，太安路以西。占地58亩，总建筑面积13.5万平方米，主要建设7栋高层、3栋小高层及底商、2栋公共建筑</t>
  </si>
  <si>
    <t>8栋楼主体结构施工</t>
  </si>
  <si>
    <t>三一云城</t>
  </si>
  <si>
    <t>西咸新区云筑园地产有限公司</t>
  </si>
  <si>
    <t>项目位于东临沣渭大道，西临东一路，南临科技路，北临科技北路。项目建设三一筑工区域总部、超级工厂中试基地、建筑机器人区域研发总部、军民融合双创基地等。其中三一云城项目结合装配式建筑的特点，将规划55.95万平方住宅和商业</t>
  </si>
  <si>
    <t>完成地下室施工，1-6#楼主体封顶，二次结构完成</t>
  </si>
  <si>
    <t>国樾府</t>
  </si>
  <si>
    <t>西安康腾置业有限公司</t>
  </si>
  <si>
    <t>项目位于征和六路以南、太安路以东、太宁路以西、征和四路以北。总建筑面积25.45万平方米，主要建设住宅、商业、公建配套、幼儿园、地下车库及人防等</t>
  </si>
  <si>
    <t>万科·星誉沣华小区</t>
  </si>
  <si>
    <t>项目位于安泰路以东、征和七路以北、太宁路以西、征和八路以南。占地65.15亩，总建筑面积约18万平方米，主要建设住宅、幼儿园、社区综合服务用房等</t>
  </si>
  <si>
    <t>5栋楼主体封顶</t>
  </si>
  <si>
    <t>沣水云间C区</t>
  </si>
  <si>
    <t>西安沣东实业发展有限公司</t>
  </si>
  <si>
    <t>项目位于沣东新城。占地54亩，总建筑面积8.4万平方米，主要建设6栋住宅楼、1栋商业楼、公建配套及地下车库</t>
  </si>
  <si>
    <t>云和悦小区</t>
  </si>
  <si>
    <t>建筑面积130397㎡，主要建设内容：土方开挖，桩基施工/回填，基础施工，主体施工，围护结构及二次结构、设备基础、地面施工，设备安装，装修及室内外装饰装修，室外工程管网及道路，绿化工程</t>
  </si>
  <si>
    <t>主体施工，围护结构及二次结构、设备基础、地面施工，设备安装等</t>
  </si>
  <si>
    <t>澜庭溪谷小区</t>
  </si>
  <si>
    <t>陕西睿迈璟和房地产开发有限公司</t>
  </si>
  <si>
    <t>项目占地约91亩，规划总建筑面积约17.8万m2，主要建设多层、高层住宅及商业配套设施</t>
  </si>
  <si>
    <t>万科未来时光小区</t>
  </si>
  <si>
    <t>西咸新区茯景万莱置业有限公司</t>
  </si>
  <si>
    <t>一期：总用地面积59432.17㎡ ，总建筑面积约20万㎡，主要建筑内容为住宅，沿街商业，幼儿园，社区服务用房等。二期：总用地面积37894.39㎡ ，总建筑面积约13万㎡，主要建筑内容为住宅，沿街商业，社区服务用房等</t>
  </si>
  <si>
    <t>景粼玖序小区项目</t>
  </si>
  <si>
    <t>陕西沣景丽辉置业有限公司</t>
  </si>
  <si>
    <t>项目位于沣西新城公园大街以南、资川里四路以北、钓鱼台路以东、丰耘路以西。项目占地约80亩，总建筑面积20.6万平方米,主要建设住宅</t>
  </si>
  <si>
    <t>沣华九里</t>
  </si>
  <si>
    <t>西安润新房地产有限公司</t>
  </si>
  <si>
    <t>项目位于丰信路以东，公园大街以南，丰智南路以西，翱翔四路以北。占地面积为115亩，总建筑面积28万平方米，共计建设20栋住宅楼，1栋幼儿园。小区设有幼儿园、社区服务用房、商业、地下车库等配套建筑及设施</t>
  </si>
  <si>
    <t>项目主体结构施工</t>
  </si>
  <si>
    <t>中天未来玥</t>
  </si>
  <si>
    <t>西咸新区中天房地产开发有限公司</t>
  </si>
  <si>
    <t>项目位于天汉大道以北、怡魏街以南、汉高大道以东、韩家湾路以西。规划净用地面积102300平方米，总投资约458164.61万元，规划总建筑面积359668.56平方米（其中：地上建筑面积255750平方米，地下建筑面积103918.56平方米）新建28栋高层</t>
  </si>
  <si>
    <t>主体施工完成90%，车库施工完成90%，砌体施工完成85%，抹灰施工完成80%</t>
  </si>
  <si>
    <t>沣华熙郡小区</t>
  </si>
  <si>
    <t>西安沣东地产有限公司</t>
  </si>
  <si>
    <t>项目位于东临太宁路，南临征和六路，西邻太安路，北邻征和七路。占地43.86亩，总建筑面积12.51万平方米，主要建设住宅、商业、配套建筑</t>
  </si>
  <si>
    <t>秦汉菀园</t>
  </si>
  <si>
    <t>项目位于岳家庄以南，汉惠大道以西，白庙街以北，师家寨路以东区域，项目占地97亩，用于建设省人民医院医护人员住宅</t>
  </si>
  <si>
    <t>绿城桂语云镜住宅</t>
  </si>
  <si>
    <t>西咸新区汇绿景意房地产开发有限公司</t>
  </si>
  <si>
    <t>项目占地79.31亩，总投资100000万元，建筑面积16万平方米，由高层住宅、幼儿园、商业、物业用房、公共服务配套、地下车库、地下人防设施等功能组成</t>
  </si>
  <si>
    <t>绿城品质住宅1项目</t>
  </si>
  <si>
    <t>泾华置业</t>
  </si>
  <si>
    <t>占地约93亩，规划总建筑面积约22.8万㎡，主要建设多层、高层住宅及商业配套设施等</t>
  </si>
  <si>
    <t>幼儿园室内外粗装修完成；首开区土方开挖完成</t>
  </si>
  <si>
    <t>白桦林悦湖</t>
  </si>
  <si>
    <t>西安经发新文景地产有限公司</t>
  </si>
  <si>
    <t>总建筑面积约41.27万平方米，主要建设一个包括高层、小高层住宅及配套、商业为一体的绿色、智能型社区</t>
  </si>
  <si>
    <t>一期1标段主体结构完成80%，1标段地下室结构完成，2标段总包进场</t>
  </si>
  <si>
    <t>翰林艺境一期</t>
  </si>
  <si>
    <t>陕西晟锦房地产开发有限公司</t>
  </si>
  <si>
    <t>项目占地50625平方米，主要建设多层、高层住宅及商业配套设施</t>
  </si>
  <si>
    <t>完成主体建设，部分外墙及景观园林施工</t>
  </si>
  <si>
    <t>玖峯府（翰林艺境二期）</t>
  </si>
  <si>
    <t>项目占地77500平方米，主要建设多层、高层住宅及商业配套设施</t>
  </si>
  <si>
    <t>珑樾府（南区）</t>
  </si>
  <si>
    <t>陕西卓越景达置业有限公司</t>
  </si>
  <si>
    <t>项目占地约62.85亩，规划总建筑面积14.812626万㎡，主要建设多层、小高层、高层住宅、幼儿园及公建配套等</t>
  </si>
  <si>
    <t>主体施工,年底前形象进度：主体封顶</t>
  </si>
  <si>
    <t>珑樾府（北区）</t>
  </si>
  <si>
    <t>西咸新区正弘卓置业发展有限公司</t>
  </si>
  <si>
    <t>项目占地约79.68亩，规划总建筑面积18.775955万㎡，主要建设多层、小高层、高层住宅及公建配套等</t>
  </si>
  <si>
    <t>主体施工,，部分楼栋主体封顶</t>
  </si>
  <si>
    <t>招商雍澜湾小区</t>
  </si>
  <si>
    <t>西咸新区招诚永盛房地产有限公司</t>
  </si>
  <si>
    <t>项目位于秦汉新城渭北片区正阳五路以东、兰池二路以南、正阳六路以西、兰尚路以北。规划建设17栋小高层住宅及2栋公建配套建筑</t>
  </si>
  <si>
    <t>紫薇馨樾府</t>
  </si>
  <si>
    <t>西咸新区紫塬泊汉置业有限公司</t>
  </si>
  <si>
    <t>项目位于西安市秦汉新城汉韵一路以东、卫青路以南、张良路以北。项目占地面积102248.5平方米、总建筑面积387910.73平方米，项目监理Ⅰ标段范围为展示区、大区Ⅰ、Ⅱ标段建筑面积约为194000平方米。主要产品类型为洋房、小高层</t>
  </si>
  <si>
    <t>佳莲学院里三四期</t>
  </si>
  <si>
    <t>陕西佳莲房地产开发有限公司</t>
  </si>
  <si>
    <t>位于秦宫二路以东、秦宫三路以西、兰池二路以南、兰池大道以北</t>
  </si>
  <si>
    <t>四期启动土方开挖；三期12栋楼完成1层</t>
  </si>
  <si>
    <t>西安星河湾三四期住宅项目</t>
  </si>
  <si>
    <t>陕西星河湾房地产开发有限公司</t>
  </si>
  <si>
    <t>位于秦苑一路以东、秦苑三路以西、兰池大道以北、咸铜铁路以南，主要建设内容：建设高层住宅及相关配套工程</t>
  </si>
  <si>
    <t>主楼全部施工至正负零</t>
  </si>
  <si>
    <t>万科理想城</t>
  </si>
  <si>
    <t>陕西西咸新区秦汉新城盛浩立体城房地产开发有限公司</t>
  </si>
  <si>
    <t>占地69亩，主要建设住宅及相关配套设施。占地69亩，主要建设住宅及相关配套设施。占地69亩，主要建设住宅及相关配套设施</t>
  </si>
  <si>
    <t>2022年项目进行基础施工</t>
  </si>
  <si>
    <t>中国铁建长河天骄府</t>
  </si>
  <si>
    <t>西安凯盛达置业有限公司</t>
  </si>
  <si>
    <t>位于秦宫三路以东、兰池二路以北、计划建设商品住宅楼</t>
  </si>
  <si>
    <t>一期主体施工</t>
  </si>
  <si>
    <t>颐养健康城（二期）</t>
  </si>
  <si>
    <t>西安邦弘置业有限公司</t>
  </si>
  <si>
    <t>位于兰池大道以北、秦宫五路以西，建设颐养住宅区</t>
  </si>
  <si>
    <t>阳光城·耀泓家园C地块</t>
  </si>
  <si>
    <t>陕西上林苑投资开发有限公司</t>
  </si>
  <si>
    <t>项目用地面积49405平方米（约74.11亩），总建筑面积190066.82平方米，其中地上建筑面积为109219平方米，地下建筑面积为80847.82平方米，容积率2.2，绿地率35%，建筑密度25%</t>
  </si>
  <si>
    <t>沙河滩车辆段TOD（盖上住宅）</t>
  </si>
  <si>
    <t>盖上住宅项目占地192.8亩，能源三路以北、能源四路以南、尚航三路以西。总建筑面积27.48万平米，其中盖上建筑面积为15.95万平米，结构转换层车库面积11.5万平米，容积率1.24，总居住户数1128户，机动车位2088个</t>
  </si>
  <si>
    <t>项目前期策划</t>
  </si>
  <si>
    <t>“橙天地”文化中心</t>
  </si>
  <si>
    <t>西安橙君置业有限公司</t>
  </si>
  <si>
    <t>项目位于康定路以南、尚业路以北、同文路以西、同德路以东。项目占地约 50.13 亩，计划建筑总面积 183131㎡。其中地上建筑面积 133672㎡，包含4幢办公面积95312㎡，可售商铺面积 8904㎡，自持商业面积 29456 ㎡；地下建筑面积 49459 ㎡。项目建成后，预计可实现年产值500</t>
  </si>
  <si>
    <t>1号楼主体在建27层，2号楼开始公区装修，3号楼商业区域施工，4号楼地基阶段</t>
  </si>
  <si>
    <t>华侨城·西咸沣东文化中心（北区）</t>
  </si>
  <si>
    <t>项目位于昆明四路以南，昆明五路以北，丰镐大道以西，沣河东路以东。占地120.9亩，总建筑面积约20万平方米，主要建设周文化博物馆、西咸新区图书馆、文博艺术街区街区、艺术家工坊等</t>
  </si>
  <si>
    <t>项目主体结构持续施工</t>
  </si>
  <si>
    <t>沣西新城文化公园项目</t>
  </si>
  <si>
    <t>陕西省西咸新区沣西新城开发建设（集团）有限公司</t>
  </si>
  <si>
    <t>项目位于公园大街以南、天元路以北、弘济路以西、丰联路以东。占地约154亩，总建筑面积10.83万平方米，其中地上面积4.53万平方米，青少年活动中心(包含两座观演建筑)和艺术中心（包含一个图书馆和一个文化馆）；地下建筑面积6.3万平方米。项目建成后，预计可实现年产值1000万元，年上缴税收100万元</t>
  </si>
  <si>
    <t>年底前完成全部施工任务，进行竣工验收</t>
  </si>
  <si>
    <t>西安恒大童世界文化旅游项目</t>
  </si>
  <si>
    <t>项目位于沣泾大道以北、望夷路以南、秦汉大道以西、汉惠大道以东。总建筑面积约47万平方米，景区实行开放式管理，新建文化、旅游、娱乐、停车服务及相关商业配套设施等</t>
  </si>
  <si>
    <t>35个单体全部封顶，实现试运营。35个单体全部封顶，实现试运营。35个单体全部封顶，实现试运营。35个单体全部封顶，实现试运营</t>
  </si>
  <si>
    <t>陕西省文化艺术博物院</t>
  </si>
  <si>
    <t>项目位于沣东新城，北至阿房二路、东至西三环、南至红光路、西至天台路。占地150亩，总建筑面积约13.5万平方米，主要建设秦文化演艺馆、丝路艺术馆及配套商业</t>
  </si>
  <si>
    <t>演艺馆封顶，配套商业出正负零</t>
  </si>
  <si>
    <t>文旅融合示范区配套项目</t>
  </si>
  <si>
    <t>项目位于沣东新城镐京片区，镐京大道以北、沣镐大道以西、昆明一路以南。占地241亩，总建筑面积约16万平方米，主要建设商业街区用房、餐饮配套用房、纪念品售卖用房、后勤配套用房、街区绿化景观、街区道路基础设施等</t>
  </si>
  <si>
    <t>2022年底所有单体及包装、景观、设备等全专业完工，调试完成、交付运营营业使用</t>
  </si>
  <si>
    <t>昆明池旅游会展综合项目</t>
  </si>
  <si>
    <t>项目位于斗门街道环池大道南侧、昆明池北岸。占地110亩，总建筑面积约9万平方米，主要建设院落式酒店及会展会议中心、宴会厅、地下车库、商业等配套设施</t>
  </si>
  <si>
    <t>保利国际广场（保利大剧院）</t>
  </si>
  <si>
    <t>西安荣泽实业有限公司</t>
  </si>
  <si>
    <t>项目位于沣东大道以北、复兴大道以西。占地32亩，总建筑面积28.5万平方米，主要建设保利西北中心和保利大剧院</t>
  </si>
  <si>
    <t>华侨城·欢乐海岸</t>
  </si>
  <si>
    <t>项目位于昆明二路以南，镐京大道以北，丰镐大道以西，沣河东路以东。占地293亩，总建筑面积约47万平方米，主要建设曲水湾、商业街区，摩天轮及全客群酒店集群</t>
  </si>
  <si>
    <t>曲水湾主体工程施工</t>
  </si>
  <si>
    <t>丝路欢乐世界项目</t>
  </si>
  <si>
    <t>西咸新区丝路文化旅游发展有限公司</t>
  </si>
  <si>
    <t>项目位于兴科路以东、沣渭大道以西、红光路以北。项目占地约567亩，总建筑面积38万平方米，建设七个丝路风情优美街区、四个大型文化主题演艺、七个数字化科技博物馆、二十个国家文化旅游推介中心、二十二组主题游乐设施的城市生活中心。项目建成后，预计可实现年产值100000万元，年上缴税收15000万元</t>
  </si>
  <si>
    <t>2017-2022</t>
  </si>
  <si>
    <t>1.亚欧纽带A、B座及六个街区建筑外立面包装完成，室内装修完成；2.所有游乐设备安装完成，游乐设备场景包装完成；3.酒店、剧院、地库主体结构封顶，外立面施工完成，室内装修完成</t>
  </si>
  <si>
    <t>沣东华侨城文旅融合示范区体验区</t>
  </si>
  <si>
    <t>项目位于镐京大道以北、丰镐大道以西。占地370亩，总建筑面积约4万平方米，主要建设由秦时明月区、昆仑神域区、璀璨丝路区、盛唐情缘区及超时空要塞区组成的文旅融合体验区，同时安装30余套游乐设备</t>
  </si>
  <si>
    <t>西安恒大文化旅游城童话大街项目</t>
  </si>
  <si>
    <t>西安童世界旅游发展有限公司</t>
  </si>
  <si>
    <t>项目位于秦汉新城规划路以东，沣京大道以北，秦汉大道以西，主要建设商业及相关配套设施</t>
  </si>
  <si>
    <t>童话大街全部对外展示</t>
  </si>
  <si>
    <t>西安际华园项目（一期）</t>
  </si>
  <si>
    <t>陕西际华园开发建设有限公司</t>
  </si>
  <si>
    <t>项目建筑面积3.8万平方米，主要建设室内滑雪场，建设内容包括雪滑道、冰滑区、极地餐厅、服务区及相关配套设施</t>
  </si>
  <si>
    <t>配套楼、滑雪道主体建设</t>
  </si>
  <si>
    <t>秦汉影视文化产业园</t>
  </si>
  <si>
    <t>西电重炉厂改造暨秦汉影视文化产业园项目，利用西电重炉厂老旧厂区进行改造建设，打造影视拍摄基地为重点的影视文化产业园区。目标建设成为一体化、国际化、专业化的西部影视创作基地，大西安重要的影视产业集群高地，国内知名的影视文化创作体验中心</t>
  </si>
  <si>
    <t>启动园区改造</t>
  </si>
  <si>
    <t>泾河新城文化艺术馆</t>
  </si>
  <si>
    <t>西咸新区泾河新城产业发展集团有限公司</t>
  </si>
  <si>
    <t>泾河新城文化馆项目位于泾河新城“院士谷”核心区域，泾河大道以北，环湖路西段以东，泾河七街以西，紧邻XXJH-JG04-31住宅用地和XXJH-JG04-32公园用地。总用地面积：13.2亩（约8802.18㎡），建筑密度：≤40%，容积率：1.2≤FAR≤1.7，绿化率：≥35%，建设内容包含：展览厅、300座剧场、书店、群众活动室、培训学习室、阅览室、小卖、餐饮、音乐工作室、管理用房及地下车库；规划用地临近道路，到达便捷，周围业态丰富，环境友好，生活氛围浓厚</t>
  </si>
  <si>
    <t>泾河新城博物馆</t>
  </si>
  <si>
    <t>泾河新城博物馆项目位于泾河新城院士谷核心区域，泾河七街以西，环湖路西段以东，崇文新街以北，环湖路北段以南。暂定总用地面积：24.6亩（约16.4万㎡）（不含市政绿化用地），建筑密度：≤35%，容积率：0.9≤FAR≤1.0，绿化率：≥35%，“世界眼光、国际标准、泾河特色、高点定位”，按照国际一流的标准开展博物馆的规划设计。建筑方案应体现“绿色生态、地毯节能、智慧博物馆”的规划设计理念，符合“国际化、智慧化、品质化、数字化”的总体要求</t>
  </si>
  <si>
    <t>会展演赛中心</t>
  </si>
  <si>
    <t>文旅集团</t>
  </si>
  <si>
    <t>该项目占地55.35亩。项目拟建设集会议、展览、演艺、赛事举办等多功能于一体的大型会展综合体</t>
  </si>
  <si>
    <t>再回大秦</t>
  </si>
  <si>
    <t>陕西光大金控实业发展有限公司</t>
  </si>
  <si>
    <t>主要建设室内剧场、室外剧场，配套商业街区及附属设施</t>
  </si>
  <si>
    <t>沣西新城无干扰地热能项目</t>
  </si>
  <si>
    <t>沣西新城能源公司</t>
  </si>
  <si>
    <t>项目位于沣西新城，主要采用中深层地热能无干扰清洁供热技术及电制冷方式，建设供能面积400万平方米</t>
  </si>
  <si>
    <t>完成部分换热孔施工</t>
  </si>
  <si>
    <t>秦汉330kV输变电工程</t>
  </si>
  <si>
    <t>国网西咸新区供电公司</t>
  </si>
  <si>
    <t>新建变电容量720MVA，输电线路63.15km</t>
  </si>
  <si>
    <t>2021-2021</t>
  </si>
  <si>
    <t>投运</t>
  </si>
  <si>
    <t xml:space="preserve">西咸能源金贸区文教园片区清洁能源供热项目南区一期 </t>
  </si>
  <si>
    <t>项目建设中深层地热能供暖系统（含热力站房、地热井）；调峰燃气锅炉系统；供热站土建、设备、管网等；供热面积约30万㎡</t>
  </si>
  <si>
    <t>供热项目南区一期2022年底建设完成，具备供热条件</t>
  </si>
  <si>
    <t>南朱刘110千伏输变电工程</t>
  </si>
  <si>
    <t>国网陕西省电力公司</t>
  </si>
  <si>
    <t>主变容量100MV，线路21km</t>
  </si>
  <si>
    <t>秦创原综合能源供应项目（一期）</t>
  </si>
  <si>
    <t>陕西西咸新区沣西新城能源发展有限公司</t>
  </si>
  <si>
    <t>项目位于沣西新城，项目采用多能互补、集成优化的综合能源供应模式为秦创原西部科技创新港A板块各新建建筑提供综合能源供应服务。主要建设内容为综合能源供应设施，总供能面积约190万平方米</t>
  </si>
  <si>
    <t>02、05、06单元机房工程开工建设；进行04、09单元地热地埋管施工。总供能面积约190万平方米</t>
  </si>
  <si>
    <t>沣西新城综合能源供应项目（九期）</t>
  </si>
  <si>
    <t>项目主要采用中深层地热能无干扰清洁供热技术及电制冷方式，为中交沣河映象（23.5万㎡）、中旅名门府（19.3万㎡）、西工大翱翔小镇智汇谷（12万㎡）、太平新苑（27.12万㎡）、第五学校及新沣和园幼儿园（5.5万㎡）、沣西第一小学及沣西实验学校南校区（10万㎡）、万科宸樾（21万㎡）等项目提供供能服务，总供能面积约120万平方米</t>
  </si>
  <si>
    <t>斗门110千伏输变电工程</t>
  </si>
  <si>
    <t>新建变电容量100MVA，输电线路12.9km</t>
  </si>
  <si>
    <t>开工</t>
  </si>
  <si>
    <t>富裕110千伏输变电工程</t>
  </si>
  <si>
    <t>新建变电容量100MVA，输电线路12.42km</t>
  </si>
  <si>
    <t>西咸新区能源金贸区凤栖路周边排水干管工程</t>
  </si>
  <si>
    <t>本工程排水系统采用雨污分流制，排水干管分设雨水和污水两套管渠系统，主管线长度共9648m，支管共7443m。雨水干管路径为规划丰镐大道—现状凤栖路—现状沣泾大道—规划陇海铁路南侧路—绕城高速西辅路—世纪大道—向北穿越陇海铁路路基段—向东侧穿越现状绕城高速、西成铁路高架段—规划雨水泵站；污水干管路</t>
  </si>
  <si>
    <t>管网施工</t>
  </si>
  <si>
    <t>泾河新城变电站项目（打包）</t>
  </si>
  <si>
    <t>电建集团</t>
  </si>
  <si>
    <t>包含泾河新符瑞110KV变电站、金田玉110KV变电站、院士110KV变电站</t>
  </si>
  <si>
    <t>符瑞110KV变电站，工程竣工投运</t>
  </si>
  <si>
    <t>秦汉330kV变电站110kV送出工程</t>
  </si>
  <si>
    <t>新建输电线路13.6km</t>
  </si>
  <si>
    <t>沣渭330kV输变电工程</t>
  </si>
  <si>
    <t>新建变电容量720MVA，输电线路58.9km</t>
  </si>
  <si>
    <t>秦汉池阳至机场110千伏线路及陈阳变改造工程</t>
  </si>
  <si>
    <t>新建输电线路25.5km，改造两个110kV间隔，扩建3个110kV间隔</t>
  </si>
  <si>
    <t>原点新城雨污分流项目（二期）</t>
  </si>
  <si>
    <t>泾河市政</t>
  </si>
  <si>
    <t>泾河新城原点新城区域雨污水分流二期改造</t>
  </si>
  <si>
    <t>计划2022年地下管网完成</t>
  </si>
  <si>
    <t>汉高大道（怡魏街—萧何路）雨水主干管工程</t>
  </si>
  <si>
    <t>秦汉新城管委会</t>
  </si>
  <si>
    <t>南起怡魏街，北至萧何路，为雨水主干管的一部分，长980米</t>
  </si>
  <si>
    <t>迁改及市政维护工程</t>
  </si>
  <si>
    <t>陕西空港市政配套管理有限公司</t>
  </si>
  <si>
    <t>项目总投资7500万元，主要建设内容为：对已通车道路、桥梁、路灯、交通设施等进行维护养护。随辖区地块开发建设同步进行管线迁改</t>
  </si>
  <si>
    <t>随道路同步完成迁改</t>
  </si>
  <si>
    <t>沣西新城科创1号110千伏变电站（含外线）工程项目</t>
  </si>
  <si>
    <t>西咸新区沣西电业发展有限公司</t>
  </si>
  <si>
    <t>项目位于西部科技创新港二期G板块。项目建设全户内110kV变电站，变电部分主变最终规3×50MVA，本期2×50MVA；110kV出线规划4回；本期出线4回；10kV出线规划45回，本期出线30回；线路部分新建西宝变至科创1号变双回110kV电缆线路</t>
  </si>
  <si>
    <t>完成变电站室内装饰装修等工作</t>
  </si>
  <si>
    <t>沣西新城宋东110千伏变电站（含外线）工程</t>
  </si>
  <si>
    <t>项目位于西部科技创新港二期A板块。拟建设全户内110kV变电站。用地面积5425平方米，主变容量本期2×50MVA，远期3×50MVA。10kV本期出线30回，远期出线45回。项目主要由配电装置楼、生产辅助楼等组成</t>
  </si>
  <si>
    <t>沣西新城综合能源供应工程（八期）</t>
  </si>
  <si>
    <t>项目主要采用中深层地热能无干扰清洁供热技术及电制冷方式，为沣西新城科为城学府(9.7万㎡)、科为城熙府(14.36万㎡)、科为DK3(13.72万㎡)、万科大都会商业一期(8.71万㎡)、万科大都会商业四期(2万㎡)、万通泰丰创新中心(9.36万㎡)、中润总部办公中心（7万㎡）、鲲鹏智造园</t>
  </si>
  <si>
    <t>进行科为DK3、鲲鹏智造园项目地热地埋管施工</t>
  </si>
  <si>
    <t>沣西新城综合能源供应工程（七期）</t>
  </si>
  <si>
    <t>项目主要采用中深层地热能无干扰清洁供热技术（加燃气锅炉调峰）及电制冷方式，为沣西新城文化公园(4.8万㎡)、西部云谷三期(10.85万㎡)、王道村安置小区(20.61万㎡)、新业佳苑4#楼(1.99万㎡)、新业雅居(5.77万㎡)、平安大厦(4.69万㎡)、隆桥瑞苑(8.29万㎡)、大王新苑</t>
  </si>
  <si>
    <t>进行云谷三期、王道村安置小区项目地热地埋管施工</t>
  </si>
  <si>
    <t>秦创原新概念水质净化中心</t>
  </si>
  <si>
    <t>沣西新城管委会</t>
  </si>
  <si>
    <t>项目位于创新港二期C板块西北角。日处理污水量5万吨污水厂，办公楼，厂区绿化</t>
  </si>
  <si>
    <t>地下开挖及箱体基础完成</t>
  </si>
  <si>
    <t>西安咸阳国际机场三期扩建工程</t>
  </si>
  <si>
    <t>西部机场集团</t>
  </si>
  <si>
    <t>项目位于空港新城辖区，北飞行区指标4E，将现北跑道改造为平行滑行道，在其北侧190米处新建长3800米、宽45米的北一跑道，在北一跑道北侧413.5米处新建长3800米、宽45米的北二跑道；南飞行区指标4F，在现南跑道南侧380米处新建长3000米、宽45米的南二跑道；新建70万平方米的东航站楼，115个机位的站坪，35万平方米的综合交通中心及停车楼，以及货运、航食、消防救援等辅助生产设施，配套建设供电、给排水、供热、制冷、供气等公用配套设施</t>
  </si>
  <si>
    <t>1.航站区工程：计划完成航站楼主楼桩基和基础工程；2.飞行区工程：计划完成北二、南二跑滑系统土方地基处理工程施工；3.配套工程：完成2#、3#调蓄池施工；完成110KV变电站建安工程</t>
  </si>
  <si>
    <t>西咸新区世纪大道西段市政道路提升改造工程</t>
  </si>
  <si>
    <t>陕西省西咸新区开发建设管理委员会</t>
  </si>
  <si>
    <t>本次改造位于能源金贸区，西起沣河，东至沣泾大道，建设内容包括道路工程、景观工程、综合管廊工程、排水工程、海绵城市工程及雨水泵站工程</t>
  </si>
  <si>
    <t>路面施工</t>
  </si>
  <si>
    <t>西咸能源金贸区中央公园及地下空间综合开发工程</t>
  </si>
  <si>
    <t>主要建设内容包括地上和地下两部分。其中地上部分建设内容包含地上景观及配套工程和地上建筑工程，地下部分建设内容为建设地下车库 100000 平方米，提供车位数 2780 个</t>
  </si>
  <si>
    <t>西咸新区世纪大道东段市政道路提升改造工程</t>
  </si>
  <si>
    <t>本次改造位于能源金贸区，西起沣泾大道，东至绕城高速，建设内容包括道路工程、景观工程、综合管廊工程、排水工程、海绵城市工程及雨水泵站工程</t>
  </si>
  <si>
    <t>管廊施工</t>
  </si>
  <si>
    <t>综合管廊工程</t>
  </si>
  <si>
    <t>香积大街（天翼大道-安仁路）、底张大街（立政路-天翼大道）、崇礼路（净业大街-底张大街）（底张大街-华严大街）、崇义路（奉化街-慈恩大街）、奉化街（天翼大道-崇义路）、广仁大街（天翼大道-临空大道）、信平大街（敦化路-万联大道)、崇义路（奉化街-沣泾大道）、底张大街（崇义路-立政路）综合管廊</t>
  </si>
  <si>
    <t>年底前完成综合管廊主体3000米</t>
  </si>
  <si>
    <t>沣润桥项目</t>
  </si>
  <si>
    <t>沣西新城管理委员会</t>
  </si>
  <si>
    <t>项目位于沣润西路以东、沣东新城以西。道路全长3.7公里，宽度80米，城市主干道</t>
  </si>
  <si>
    <t>完成桥梁下部结构施工</t>
  </si>
  <si>
    <t>丰安路（贸易路至沣泾大道）</t>
  </si>
  <si>
    <t>西咸新区丝路经济带能源金融贸易区管理办公室</t>
  </si>
  <si>
    <t>道路等级为城市次干路，道路全长1123米，设计速度40km/h，规划红线宽度为30米，三幅路型式，机动车道宽15米，两侧分隔带各宽2米，两侧非机动车道各宽2.5米，两侧人行道各宽3米，机动车道为双向四车道</t>
  </si>
  <si>
    <t>丰产路（贸易路至沣泾大道）</t>
  </si>
  <si>
    <t>西起贸易路（规划），东至现状沣泾大道，道路红线宽30米，道路全长809.626米道路等级为城市主干路，设计速度40km/h，规划红线宽度为30-31.5米，三幅路型式，机动车道宽15米，两侧分隔带各宽2米，两侧非机动车道各宽2.5米，两侧人行道各宽3米，机动车道为双向四车道</t>
  </si>
  <si>
    <t>西咸新区空港新城T5站前商务区市政基础设施项目</t>
  </si>
  <si>
    <t>空港新城管委会</t>
  </si>
  <si>
    <t>项目占地710亩，主要包括地下道路、地面道路、高架桥、配套管线及绿化等。有利于将站前商务区建设成为我省向西开放的重要枢纽、国际化中央商务区和对外贸易新平台</t>
  </si>
  <si>
    <t>空港大道、顺陵一路、文光街地下环路主体土建施工完成至65%；高架桥下部工程完成至80%，梁部工程主体完成至60%</t>
  </si>
  <si>
    <t>西安昆明池智轨旅游专线</t>
  </si>
  <si>
    <t>西安昆明池投资开发有限公司</t>
  </si>
  <si>
    <t>项目位于斗门水库片区北池环池区域。主要建设智轨项目及配套工程，包括智轨车站、区间道路及安全设施、机电系统车辆基地和控制中心等</t>
  </si>
  <si>
    <t>年底建成投用</t>
  </si>
  <si>
    <t>秦汉新城周陵新兴产业园市政道路项目</t>
  </si>
  <si>
    <t>包括天马大道（周鼎五路-周礼四路）市政工程、周公大道（天健三路-天马大道）市政工程2个项目</t>
  </si>
  <si>
    <t>起步区二期路网一期市政工程（丰宁路）</t>
  </si>
  <si>
    <t>丰宁路为支路，红线宽度20m，西起贸易路，东至沣泾大道，总长度813m</t>
  </si>
  <si>
    <t>环隧施工</t>
  </si>
  <si>
    <t>起步区二期路网一期市政工程（金融东路）</t>
  </si>
  <si>
    <t>金融东路为支路，红线宽度20m，南起丰登路，北至丰宁路，总长度375m</t>
  </si>
  <si>
    <t>起步区二期路网二期市政工程（贸易路）</t>
  </si>
  <si>
    <t>贸易路为支路/次干路，红线宽度20m/30m，北至丰产路，南至陇海铁路北侧路，总长度1138m</t>
  </si>
  <si>
    <t>起步区二期路网一期（丰登路）</t>
  </si>
  <si>
    <t>丰登路为支路，红线宽度20m，西起贸易路，东至沣泾大道，总长度1012m</t>
  </si>
  <si>
    <t>起步区二期路网（丝绸路、金融西路）</t>
  </si>
  <si>
    <t>丝绸路为支路，红线宽度20m，北起丰登路，南至陇海铁路北侧路，总长度648m；金融西路为支路，红线宽度20m，南起丰安路，北至丰产路，总长度783m</t>
  </si>
  <si>
    <t>环隧施工；路面施工</t>
  </si>
  <si>
    <t>尚航七路</t>
  </si>
  <si>
    <t>南起中心一路，北至能源北路，道路全长2053.126米，规划红线宽30米</t>
  </si>
  <si>
    <t>园区环境提升项目</t>
  </si>
  <si>
    <t>按照新区、集团及园办相关文件，提升区域环境品质，解决市政及配套设施问题。以及市政道路节日氛围营造、环境综合整治、架空线落地迁改，围墙圈建、建筑垃圾清运等</t>
  </si>
  <si>
    <t>园区相关道路提升</t>
  </si>
  <si>
    <t>能源四路（东段）</t>
  </si>
  <si>
    <t>能源四路（东段），沣泾大道-尚航六路,全长707.45m，红线宽度30m</t>
  </si>
  <si>
    <t>项目完成50%</t>
  </si>
  <si>
    <t>金融三路</t>
  </si>
  <si>
    <t>金融三路为次干路，红线宽度45m，南起丰安路，北至丰产路，总长度771m</t>
  </si>
  <si>
    <t>文教园片区南区城市公园（中央大街段）</t>
  </si>
  <si>
    <t>项目占地面积约4万平米，位于中央大街东侧，科技路到学海路，建设内容包括景观绿化、景观照明、园建工程及配套工程</t>
  </si>
  <si>
    <t>西咸新区智轨示范线1号线工程（斗门~欢乐谷）(昆明池-欢乐谷)</t>
  </si>
  <si>
    <t>西咸新区轨道交通投资建设有限公司</t>
  </si>
  <si>
    <t>轨道公司</t>
  </si>
  <si>
    <t>线路全长约11.9公里，设站9座，均为地面站；设车辆基地1座，位于丰镐大道以西、农博园以北地块，占地面积约3.2531公顷，建设包括运用库、检修库、综合楼、变电站等相关配套用房</t>
  </si>
  <si>
    <t>加快建设智轨示范线1号线（昆明池-欢乐谷段），开展土建施工</t>
  </si>
  <si>
    <t>尚航五路（上跨地铁16号线沙河滩车辆段）</t>
  </si>
  <si>
    <t>"项目全长0.185km,道路红线宽60m，道路等级为城市主干路，双向8车道，设计速度为50km/h。
    主要建设内容有：道路工程、桥梁工程、排水工程、交通工程、照明工程、环保工程等</t>
  </si>
  <si>
    <t>桥面施工</t>
  </si>
  <si>
    <t>西安地铁16号线一期工程</t>
  </si>
  <si>
    <t>项目南起沣东小镇，沿沣镐大道、沣泾大道敷设，止于能源三路，全长约15.05公里，全为地下线，设车站9座，设车辆段1处</t>
  </si>
  <si>
    <t>2022年底前实现“轨通”“电通”</t>
  </si>
  <si>
    <t>起步区二期南北绿廊及地下空间项目</t>
  </si>
  <si>
    <t>项目用地面积71000平方米（约106.5亩），包括金融一路及沿路两侧的公园绿地，金融一路（丰产路至丰安路）长约800米、宽80米，地下建筑及相关公共空间开发面积约4.8万平方米。绿廊地面景观用地面积约4.2万平方米</t>
  </si>
  <si>
    <t>地下结构施工完成；绿化施工</t>
  </si>
  <si>
    <t>地铁16号线一期工程沙河滩车辆基地盖板工程</t>
  </si>
  <si>
    <t>本次地铁 16 号线一期工程沙河滩车辆基地盖板工程项目包含约320亩盖板面积，且本次工程内容不包含尚航五路范围内的结构盖板</t>
  </si>
  <si>
    <t>尚航六路（能源四路至边界）</t>
  </si>
  <si>
    <t>南起丰裕路，北至能源四路，全长1246.6m，红线宽度30m</t>
  </si>
  <si>
    <t>崇文片区市政道路项目</t>
  </si>
  <si>
    <t>泾河集团、产业集团</t>
  </si>
  <si>
    <t>包括泾高城市通道、环湖路、泾河五街、泾河七街等崇文镇区域内的市政道路项目</t>
  </si>
  <si>
    <t>环湖路、泾河五街达到通车条件，其余60%的道路达到通车条件</t>
  </si>
  <si>
    <t>永乐片区市政道路项目</t>
  </si>
  <si>
    <t>包括尚家路、原点东五路、原点西一路等永乐镇区域内的市政道路项目</t>
  </si>
  <si>
    <t>60%的道路达到通车条件</t>
  </si>
  <si>
    <t>高庄片区市政道路项目</t>
  </si>
  <si>
    <t>包括乐华三路、芦家路、泾河南路、泾渭北路等高庄镇区域内的市政道路项目</t>
  </si>
  <si>
    <t>沣东新城路网及基础设施建设项目</t>
  </si>
  <si>
    <t>沣东新城市政园林配套中心</t>
  </si>
  <si>
    <t>项目位于沣东新城。为沣东新城市政道路、公共停车场等城建基础设施，主要建设沣泾大道与西宝高速南线新增出入口立交工程、昆明路高架桥（阿房宫收费站-沣东界）、红光路跨西三环立交（西三环-沣东东边界）、昆明池临时停车场等</t>
  </si>
  <si>
    <t>完成道路、给水、雨污水、电力通信管沟、照明、绿化等工程完成道路、给水、雨污水、电力通信管沟、照明、绿化等工程</t>
  </si>
  <si>
    <t>沣西新城路网建设项目</t>
  </si>
  <si>
    <t>项目位于沣西新城，涵盖的道路包括：1.尚雅路西段（钓鱼台路-便门桥南路）项目。2.沣润桥项目。3.丰联路（公园大街-沣润西路）项目。4.马家寨路（丰信路-丰智路）项目。5.姿川里四路项目。6.德惠路项目。7.清荫路项目。8.开元路项目。9.沣云智造园配套路网项目</t>
  </si>
  <si>
    <t>1.尚雅路西段（钓鱼台路-便门桥南路）项目，完成600米管线及路面。。2.沣润桥项目，桥梁下部结构完工。4.马家寨路（丰信路-丰智路）项目，建设完成</t>
  </si>
  <si>
    <t>西咸文教园南区路网</t>
  </si>
  <si>
    <t>本项目共包含文教园3条道路：学海路、文韵四路、学苑九路。道路总长6114m。学海路（沣渭大道~沣河东路）全长3931米，红线宽度40米；文韵四路（学海路~科技路）全长1579米，红线宽度25米；学苑九路（文韵四路~沣柳路）全长603米，红线宽度13米</t>
  </si>
  <si>
    <t>西咸文教园沣柳路</t>
  </si>
  <si>
    <t>北至西宝高速新线，南至科技六路。长度4.5公里，红线宽度40米，时速40公里/小时。道路占地面积334亩</t>
  </si>
  <si>
    <t>2015-2023</t>
  </si>
  <si>
    <t>西咸文教园科技路</t>
  </si>
  <si>
    <t>西起沣渭大道，东至富裕桥。长度2967米，红线宽度60米，时速60公里/小时。道路占地面积318亩</t>
  </si>
  <si>
    <t>2014-2023</t>
  </si>
  <si>
    <t>迁改及维护 工程</t>
  </si>
  <si>
    <t>主要建设内容为：项目地块的电力、通讯电缆迁改工程。架空线缆落地迁改工程。已建成通车市政道路养护、维修等。临时排水管道建设、项目开口施工、公路维修、交通隐患整治等。正平大街及周边路网在齐村、北杜村段与延长支线管道、兰郑长成品油管道相交，需迁改长度约4.8公里</t>
  </si>
  <si>
    <t>完成迁改</t>
  </si>
  <si>
    <t>市政生活公用配套及环境提升</t>
  </si>
  <si>
    <t>项目总投资89914万元，主要建设内容为：底张大街（崇仁路-天翼大道）、华严大街（崇仁路-崇礼路）、崇文路（底张大街-兴安街）、奉化街（崇义路-崇仁路）（崇文路-天翼大道）段、建平大街（万联大道-敦化路）、咸平大街（万联大道-敦化路)、长兴大街（万联大道-广德路）、安善路（景平大街-正平大街）</t>
  </si>
  <si>
    <t>随路建设照明交通设施。给水管道敷设10公里。主干环网绿化提升完成气力垃圾回收系统完工</t>
  </si>
  <si>
    <t>崇礼路等市政道路工程</t>
  </si>
  <si>
    <t>崇礼路（净业大街-底张大街）道路长1.986公里，红线宽36米，排水管道随道路敷设。崇礼路（底张大街-华严大街）道路长0.2公里，红线宽24米，排水管道随道路敷设。崇义路（奉化街-慈恩大街）道路长0.223公里，红线宽45米，排水管道随道路敷设</t>
  </si>
  <si>
    <t>具备通车条件</t>
  </si>
  <si>
    <t>咸平大街等市 政道路工程</t>
  </si>
  <si>
    <t>项目占地1122亩，总投资33315万元，主要建设内容为：通济路（北杜大街-景平大街）道路长度约520米，红线宽度24米，双向2车道，排水管道随道路敷设。专业包括：道路、排水、交通、照明、缆线管沟。胜业路（北杜大街-景平大街）道路长度约580米，红线宽度36米，双向6车道，排水管道随道路敷设</t>
  </si>
  <si>
    <t>部分道路进行路基施工，部分道路通车</t>
  </si>
  <si>
    <t>西部科技创新港二期配套路网项目</t>
  </si>
  <si>
    <t>项目位于西部科技创新港二期、大王第二幼儿园和大王中小企业园片区。项目涉及道路42条，总长度约55公里，包含西部科技创新港二期16km²公里主要道路及大王第二幼儿园配套路网、大王中小企业园路网</t>
  </si>
  <si>
    <t>完成25公里道路及27公里管线</t>
  </si>
  <si>
    <t>兰池四路（跨福银高速和张裕路）立交工程</t>
  </si>
  <si>
    <t>兰池四路上跨福银高速、西银高铁立交桥市政工程位于兰池四路与福银高速交叉处，上跨张裕路、福银高速、西银高铁等多条交通设施,道路全长1120m</t>
  </si>
  <si>
    <t>汉高大道（萧何路-望夷路）市政工程</t>
  </si>
  <si>
    <t>南起萧何路，北至望夷路，长度3700米，红线宽度50米。南起萧何路，北至望夷路，长度3700米，红线宽度50米</t>
  </si>
  <si>
    <t>完成综合管廊300米；完成污水管道200米。完成综合管廊300米；完成污水管道200米。完成综合管廊300米；完成污水管道200米</t>
  </si>
  <si>
    <t>西咸新区智轨示范线2号线</t>
  </si>
  <si>
    <t>线路全长约29.7公里，含1条主线和1条支线，设站19座，设车辆基地1座</t>
  </si>
  <si>
    <t>开工建设智轨示范线2号线，并开展土建施工</t>
  </si>
  <si>
    <t>文教园片区西区路网项目</t>
  </si>
  <si>
    <t>西新新区丝路经济带能源金融贸易区管理办公室</t>
  </si>
  <si>
    <t>西片区路网二期包括文昌一、二、三、四路，文韬南路，文韬南路延伸段，文韬一路道路，文韬二、三路剩余道路及路下雨水、污水、电力及相关配套附属设施等，总占地面积224.3亩；路网三期项目二标段包括文韵一、二路，文教三路（秦皇大道-中央大街），文教二路（中央大街-沣景三路）4条道路道路总长2110米</t>
  </si>
  <si>
    <t>西咸新区绕城高速辅道工程东辅道（石化大道-丰产路）道路恢复及周边环境整治工程</t>
  </si>
  <si>
    <t>项目涉及道路全长约1706.62米，占地面积共80亩，城市次干路，道路规划红线宽30米，三幅路，双向四车道。建设内容主要包括：道路工程、交通工程、雨水工程、电力工程、照明工程、通信工程及周边环境整治</t>
  </si>
  <si>
    <t>达到通车条件</t>
  </si>
  <si>
    <t>西咸新区能源金贸区沣东路学校周边路网市政工程</t>
  </si>
  <si>
    <t>本项目主要包括三条市政道路，总长度约1044m，世纪三路（丰镐大道-丰镐二路）段、丰镐二路（世纪三路-西宝高速北辅道）段、西宝高速北辅道（丰镐大道-丰镐二路）
本项目包含道路工程、雨水工程、污水工程、给水工程、中水工程、照明工程、绿化工程、交通工程、燃气工程、电力工程、通信工程等</t>
  </si>
  <si>
    <t>进行路面施工</t>
  </si>
  <si>
    <t>沣泾大道-机场专用高速枢纽工程</t>
  </si>
  <si>
    <t>项目用地430亩，总投资179000万元；主要建设内容为：项目包括机场专用高速连接线、机场高速立交工程、天翼大道跨线桥工程，其中机场专用高速连接线左线约1505米，右线约1505米；机场高速立交设七条匝道，匝道总长约4704米；天翼大道跨线桥主线总长约1203米，匝道长约943米</t>
  </si>
  <si>
    <t>完成连接段桩基及雨污水管道</t>
  </si>
  <si>
    <t>景平大街等市政道路</t>
  </si>
  <si>
    <t>项目占地154.85亩，总投资94683万元；主要建设内容为：景平大街（明德路-万联大道）道路长度约560米，红线宽度36米，双向6车道，排水管道随道路敷设，专业包括道路、排水、交通、照明、线缆管沟等。通善大街（明德路-万联大道）道路长度约590米，红线宽度45米，双向6车道，排水管道随道路敷设</t>
  </si>
  <si>
    <t>道路雨污水、电力管沟施工；道路雨污水、电力管沟施工；道路雨污水、电力管沟施工；道路雨污水、电力管沟施工</t>
  </si>
  <si>
    <t>空港花园智慧停车楼</t>
  </si>
  <si>
    <t>陕西省西咸新区空港新城开发建设集团有限公司</t>
  </si>
  <si>
    <t>项目占地7.6亩，总投资3000万元，总建筑面积约1800平方米，主要建筑内容为地上停车楼等功能</t>
  </si>
  <si>
    <t>泾河新城停车场项目</t>
  </si>
  <si>
    <t>泾河集团、文旅集团、产业发展集团</t>
  </si>
  <si>
    <t>包括茯茶镇停车场，崇文佳苑停车场项目</t>
  </si>
  <si>
    <t>完成建设</t>
  </si>
  <si>
    <t>市政公用配套项目（打包）</t>
  </si>
  <si>
    <t>泾河集团、泾阳县天然气有限公司、热力公司</t>
  </si>
  <si>
    <t>包含原点大道提升、燃气管道7个项目，供热管道4个项目，积水点改造工程</t>
  </si>
  <si>
    <t>完成管道安装80%，完成新城辖区内积水点改造</t>
  </si>
  <si>
    <t>丰登路(贸易路～河堤路)</t>
  </si>
  <si>
    <t>项目规划长度680m,红线宽20m。包含道路工程、排水工程、给水工程、照明工程、交通工程、电力工程、通信工程、绿化工程、海绵城市等</t>
  </si>
  <si>
    <t>能源二路（金融二路～金融四路，不含金融二路以西100米）</t>
  </si>
  <si>
    <t>项目规划长度322m，红线宽30m。包含道路工程、排水工程、给水工程、照明工程、交通工程、电力工程、通信工程、绿化工程、海绵城市等</t>
  </si>
  <si>
    <t>地下管网施工</t>
  </si>
  <si>
    <t>架空线缆落地及管沟项目</t>
  </si>
  <si>
    <t>园区架空线落地及管沟项目</t>
  </si>
  <si>
    <t>落地完成</t>
  </si>
  <si>
    <t>市政维护管理</t>
  </si>
  <si>
    <t>市政设施维护工作完成</t>
  </si>
  <si>
    <t>能源四路（沣泾大道～金融四路）</t>
  </si>
  <si>
    <t>项目规划长度871m，红线宽30m。包含道路工程、排水工程、给水工程、照明工程、交通工程、电力工程、通信工程、绿化工程、海绵城市等</t>
  </si>
  <si>
    <t>已交地区域项目完工</t>
  </si>
  <si>
    <t>金融一路（能源三路～能源北路）</t>
  </si>
  <si>
    <t>项目规划长度549m，红线宽30m。包含道路工程、排水工程、给水工程、照明工程、交通工程、电力工程、通信工程、绿化工程、海绵城市等</t>
  </si>
  <si>
    <t>金融三路（丰产路～能源北路）</t>
  </si>
  <si>
    <t>项目规划长度1168m，红线宽30m。包含道路工程、排水工程、给水工程、照明工程、交通工程、电力工程、通信工程、绿化工程、海绵城市等</t>
  </si>
  <si>
    <t>金融四路（能源一路～能源北路）</t>
  </si>
  <si>
    <t>项目规划长度950m，红线宽30m。包含道路工程、排水工程、给水工程、照明工程、交通工程、电力工程、通信工程、绿化工程、海绵城市等</t>
  </si>
  <si>
    <t>能源三路</t>
  </si>
  <si>
    <t>能源三路西起沣河河堤路，东至太平河，全长约2.0公里。项目建设内容包括道路工程、雨水管道工程、桥涵工程、污水管道工程、照明工程、交通工程、综合管廊工程。本次实施段落为（尚航七路-太平河）段，长度约1km，包含道路、排水、线缆沟、交通、给水、照明等专业</t>
  </si>
  <si>
    <t>管线施工</t>
  </si>
  <si>
    <t>沣东新城路网建设项目二期</t>
  </si>
  <si>
    <t>项目位于沣东新城。为沣东新城市政道路、公共停车场等城建基础设施，主要建设沣东新城芊域溪源南侧绿地地下停车场项目、太弘路、征和五路等路网、欢乐谷地下停车场项目、沣东新城新轴线核心区零碳综合能源项目等</t>
  </si>
  <si>
    <t>陕西斗门水库工程</t>
  </si>
  <si>
    <t>项目位于西余铁路以南、京昆高速以北、绕城高速以西、沣泾大道以东。占地16232亩，总库容5052万立方米，库区面积10.4平方公里，库周总长14.9公里，总体布局采用南、北池形制，南、北池以坝相隔，其中南池为引汉济渭调蓄水库，库容2897万立方米；北池为沣河蓄泄洪区，库容2155万立方米</t>
  </si>
  <si>
    <t>进行南池工程、隔坝工程、引水管线工程、供水管线工程等工程建设</t>
  </si>
  <si>
    <t>西咸新区第一污水处理厂一期二阶段</t>
  </si>
  <si>
    <t>污水处理量2.5万吨</t>
  </si>
  <si>
    <t>昆明池水生态环境保护工程</t>
  </si>
  <si>
    <t>项目位于沣东新城。主要包括斗门水库北池水生态建设、南池水生态建设、入流净化湿地建设三项重点工程。结合不同水域生境条件，构建沉水-浮叶-挺水-湿生植物相结合的健康稳定的湖泊生态系统，提升湖泊自净机能</t>
  </si>
  <si>
    <t>计划完成北池的水生植物种植</t>
  </si>
  <si>
    <t>工业聚集区污水处理厂</t>
  </si>
  <si>
    <t>处理规模6万吨/日，进行厂区绿化、部分道路、自控系统调试等施工</t>
  </si>
  <si>
    <t>完成绿化、部分道路施工，自控系统调试完成，通水调试完成，出水水质达到DB61 224-2018A标准要求</t>
  </si>
  <si>
    <t>空港新城水系连通及农村水系综合整治项目</t>
  </si>
  <si>
    <t>农业农村局</t>
  </si>
  <si>
    <t>①东干三支渠加固；②库区整治；③北倾沟沟道整治；④水源涵养与水土保持；⑤水生态修复工程⑥环境提升工程。其中③包括沟道治理和清淤、清障工程，④包括跌水工程和水保工程，⑤包括湿地工程、百顷沟水库库区及北倾沟沟道内绿化工程和灌溉工程（配套工程），⑥包括库区绿道和公园、北倾沟岸坡绿化的景观全部内容及相应的专项设计</t>
  </si>
  <si>
    <t>北倾沟沟道整治；水源涵养与水土保持；水生态修复工程；环境提升工程</t>
  </si>
  <si>
    <t>凤栖路污水泵站</t>
  </si>
  <si>
    <t>凤栖路污水泵站建设总用地面积2845平方米（约4.27亩），规模为6.2万m3/d，工程内容包含污水泵站的选址及规模论证，初雨调蓄池选址、规模及处理方案论证，及总图、厂外配套出水管网等工程</t>
  </si>
  <si>
    <t>沣东水厂及沣皂水源地迁建项目</t>
  </si>
  <si>
    <t>沣东集团（水务公司）</t>
  </si>
  <si>
    <t>项目位于沣东新城西余铁路以南、丰镐大道以西。占地60亩，工程规模为10万m3/d供水水源地，共布设水源井50眼、DN300—DN1200井间联络管及输水管道35.9km、水源地管理站一座、处理规模10万m3/d净水厂一座</t>
  </si>
  <si>
    <t>沣东生态智慧湿地项目</t>
  </si>
  <si>
    <t>沣东新城管委会</t>
  </si>
  <si>
    <t>项目位于沣东新城。占地79.4亩，拟采用PPP形式开展，主要建设全地下式净水厂（20万m³/d）一座及相关配套管线</t>
  </si>
  <si>
    <t>沣西新城环境整治项目</t>
  </si>
  <si>
    <t>主要建设沣西新城内道路绿化、景观、公园以及污泥处理等</t>
  </si>
  <si>
    <t>土建工程、设备安装</t>
  </si>
  <si>
    <t>沣西新城核心区市政园林绿化项目</t>
  </si>
  <si>
    <t>主要建设沣西新城核心区园林绿化、道路绿化工程</t>
  </si>
  <si>
    <t>地形整理、部分绿化</t>
  </si>
  <si>
    <t>丝路科创谷起步区绿化（中国丝路西部创新港（二期）绿化）</t>
  </si>
  <si>
    <t>主要建设丝路科创谷核心区约80公顷生态绿化及城市景观界面提升工程</t>
  </si>
  <si>
    <t>完后才能地形整理及部分绿化施工</t>
  </si>
  <si>
    <t>斗门水库堤岸生态修复工程</t>
  </si>
  <si>
    <t>项目位于斗门水库（昆明池）片区北池周边。占地2932亩，主要建设管理与服务建筑、桥梁工程、水景工程、绿化种植、道路与广场、码头工程、园林建构筑物、服务配套设施、园林水电管网、公共安全配套设施（消防、救生、急救）等</t>
  </si>
  <si>
    <t>桥梁工程、绿化种植、码头工程三个项目基本完工</t>
  </si>
  <si>
    <t>空港新城绿化工程（续建）</t>
  </si>
  <si>
    <t>项目占地718亩，主要建设内容：广仁大街（天翼大道-临空大道）绿化。底张大街（崇义路-立政路）绿化。立义路（广仁大街-底张大街）绿化。安化路（香积大街-广仁大街）绿化。安仁路（香积大街-广仁大街）绿化。安远路（香积大街-广仁大街）绿化。开远路（香积大街-广仁大街）绿化等</t>
  </si>
  <si>
    <t>新增绿化50万平方米</t>
  </si>
  <si>
    <t>绿地养护</t>
  </si>
  <si>
    <t>泾河新城生态发展集团</t>
  </si>
  <si>
    <t>1、新城东片区绿地养护：对东片区约215万平米绿地开展养护工作，内容包括绿篱、草坪修剪，灌溉、施肥，除草，植保防虫及冬灌涂白等工作。2、绿地提升，补栽补种项目：按城管局任务单内容，组织开展苗木迁移等工作；秋冬季补栽补种：按照城管局任务单要求，在新城重要节点、缺株少树处补栽绿化苗木，提升整体景观状况。4.草花摆放：摆放花卉1500万盆，年度投资金额3300万</t>
  </si>
  <si>
    <t>对辖区17条路进行草花摆放，对辖区花箱进行提升，重要节点制作花境</t>
  </si>
  <si>
    <t>体育公园</t>
  </si>
  <si>
    <t>泾河新城体育公园项目为公园绿地，位于泾河新城院士谷，环湖路以西、泾河四街以东、泾河大道以北、湖滨一路以南。该项目占地面积为29693.6平方米（44.54亩）。公园包含运动公园、高线公园、主题乐园、展示中心四大区域</t>
  </si>
  <si>
    <t>建设完成部分种植</t>
  </si>
  <si>
    <t>城市园林绿化及景观设施工程</t>
  </si>
  <si>
    <t>辖区建成绿化区绿化养护、维护及景观亮化工程。慈恩大街与立政路景观人行桥。辖区建成绿化区绿化养护、维护及景观亮化工程。慈恩大街与立政路景观人行桥</t>
  </si>
  <si>
    <t>完成绿化养护240万平方米及零星工程</t>
  </si>
  <si>
    <t>空港实验学校</t>
  </si>
  <si>
    <t>项目占地136亩，总建筑面积约7.5万平方米，主要包含小学部、初中部、高中部。由教学楼、综合楼、风雨操场、运动场、食堂、宿舍、报告厅等功能组成</t>
  </si>
  <si>
    <t>秦汉新城幼儿园建设项目</t>
  </si>
  <si>
    <t>秦汉新城
管理委员会</t>
  </si>
  <si>
    <t>项目包括兰池幼儿园和秦风幼儿园，建筑面积共计11904平方米，兰池幼儿园开设12个班，秦风幼儿园开设18个班</t>
  </si>
  <si>
    <t>秦风幼儿园完工，兰池幼儿园主体封顶</t>
  </si>
  <si>
    <t>西咸第一高中</t>
  </si>
  <si>
    <t>项目用地面积72000平方米（约108亩），总建筑面积84217.33平方米，共设立54个班，新增学位2700个，主要建设高级中学教学及配套设施</t>
  </si>
  <si>
    <t>秦风学校</t>
  </si>
  <si>
    <t>新建九年一贯制学校，开设班级54个，建筑面积70000平米</t>
  </si>
  <si>
    <t>秦兴小学</t>
  </si>
  <si>
    <t>拟在天健一路南侧，周鼎二路东侧新建秦兴小学，开设班级18个，建筑面积28800</t>
  </si>
  <si>
    <t>萧何路学校（九年一贯制）</t>
  </si>
  <si>
    <t>拟在萧何路以北，汉高大道以东，李广街以南，拟建设60个教学班9年一贯制学校一所，其中初中24个班，小学36个班</t>
  </si>
  <si>
    <t>西咸新区第一初级中学（东区）</t>
  </si>
  <si>
    <t>项目用地面积16500平方米（约24.75亩），建地点位于尚航六路与丰安路交汇处东北角，新建5层综合楼1栋，总建筑面积29133平方米</t>
  </si>
  <si>
    <t>二次结构施工</t>
  </si>
  <si>
    <t>沣东路学校</t>
  </si>
  <si>
    <t>项目用地面积60432.58平方米（约90.65亩)建设内容包括九年一贯制学校教学楼、实验楼、办公楼、游泳馆、报告厅、体院馆等内容，总建筑面积 73313.19平方米，其中地上建筑 45422.31平方米，地下建筑27890.88平方米。项目建成后可满足36个小学班，18个中学班的教学需求</t>
  </si>
  <si>
    <t>空港新城晋公庙学校</t>
  </si>
  <si>
    <t>项目占地62.64亩，总投资46000万元，建筑面积约4.9万平方米；主要建设内容为：包含综合楼、教学楼、报告厅、食堂、风雨操场、教职工宿舍、门房、地下车库、校园基础设施等功能</t>
  </si>
  <si>
    <t>空港新城幸福里 第二小学</t>
  </si>
  <si>
    <t>项目占地42.07亩，总投资31000万元，建筑面积约3.28万平方米；主要建设内容为：包含综合楼、教学楼、实验楼、食堂、风雨操场、门房、地下车库、校园基础设施等功能</t>
  </si>
  <si>
    <t>秦韵小学</t>
  </si>
  <si>
    <t>拟在师家寨路以东，岳家庄街以西，新建秦韵小学，建筑面积40000平方米，投资1.5亿元，开设班级36个</t>
  </si>
  <si>
    <t>西安交通大学创新港校区学生生活E区食堂项目</t>
  </si>
  <si>
    <t>项目位于沣西新城。项目占地约22亩。项目总建筑面积1.5万平方米，地上三层，建筑面积约3000平方米</t>
  </si>
  <si>
    <t>项目进行主体建设</t>
  </si>
  <si>
    <t>北营学校</t>
  </si>
  <si>
    <t>本项目用地面积约45568.10平方米（约68.35 亩），总建筑面积为 61381.42平方米，地上39256.06平方米，地下22125.36平方米。本项目分两期建设，一期开发小学，二期开发初中。西咸新区北营学校建成后，小学36个班， 初中18个班。每班45人，可容纳2430个学生</t>
  </si>
  <si>
    <t>西咸新区能源金贸区学校项目</t>
  </si>
  <si>
    <t>1.西咸新区第二小学，项目用地面积27333平方米（约41亩），共设36个班，总建筑面积约37916㎡。位于学苑八路和文韵四路东北角；2.西咸新区第二初级中学，项目用地面积26667平方米（约40亩），共设18个班，总建筑面积约34744㎡。位于学苑八路和中央大街西北角</t>
  </si>
  <si>
    <t>西咸沣西第一小学分部及西咸新区沣西新城实验学校分部项目</t>
  </si>
  <si>
    <t>沣西新城投资公司</t>
  </si>
  <si>
    <t>项目位于丰联路以东、尚雅路以南、钓鱼台路以西、公园大街以北。总占地面积约191.5 亩，其中第一小学分部占地43亩，实验学校分部占地面积55亩，运动场占地93.5亩.主要包括教学楼、图书馆、宿舍楼、行政楼、综合部室、体育馆和操场。规划建设48班完全小学，48班初中</t>
  </si>
  <si>
    <t>小学主体完工；实验学校基础完工，启动主体施工</t>
  </si>
  <si>
    <t>沣西新城学校建设项目</t>
  </si>
  <si>
    <t>项目主要在沣西新城区域内建设高中、初中、小学和幼儿园</t>
  </si>
  <si>
    <t>部分交付使用</t>
  </si>
  <si>
    <t>空港新城太平小学</t>
  </si>
  <si>
    <t>项目占地59亩，总投资63000万元，总建筑面积约5.91万平方米。主要包括：教学楼、综合办公楼、报告厅、风雨操场、公寓楼、食堂、门房及地下车库等功能</t>
  </si>
  <si>
    <t>进行基础施工</t>
  </si>
  <si>
    <t>泾河新城学校项目</t>
  </si>
  <si>
    <t>泾河集团、产发集团</t>
  </si>
  <si>
    <t>包括滨江翡翠城小学，滨江翡翠城幼儿园，崇文佳苑幼儿园、高庄学校、瀛洲新苑小学、高庄中学项目</t>
  </si>
  <si>
    <t>瀛洲新苑小学主体施工、崇文佳苑幼儿园建设完成</t>
  </si>
  <si>
    <t>昆明时光小学</t>
  </si>
  <si>
    <t>项目位于沣东新城。占地34.5亩，总建筑面积约2.8万平方米，主要建设24个教学班，包括教学楼、综合楼、生活服务用房（风雨操场、食堂），以及塑胶操场等</t>
  </si>
  <si>
    <t>空军军医大学新校区</t>
  </si>
  <si>
    <t>空军军医大学</t>
  </si>
  <si>
    <t>位于秦汉新城天汉大道以北、机场中线以南、泾渭大道以西、汉惠大道以东区域，由空军军医大学投资建设，占地约2000亩，建筑面积约87万平方米，主要建设科研中心、教学中心、医疗保健中心、康复医疗中心、新药研发中心等。项目结合军医大学特色，配备设备齐全的医疗设施、技术精湛的医护人才，将打造成为我国重要战略卫</t>
  </si>
  <si>
    <t>阳光城第一小学</t>
  </si>
  <si>
    <t>陕西耀泓置业有限公司</t>
  </si>
  <si>
    <t>项目用地面积24805.90平方米（约37.21亩），总建筑面积25558.5平方米 ，其中地上建筑面积为17364.1平方米，地下建筑面积为8194.4平方米。容积率0.7，绿地率25%，建筑密度50%</t>
  </si>
  <si>
    <t>西咸新区沣东新城第二高级中学</t>
  </si>
  <si>
    <t>西安沣东城市投资发展有限公司</t>
  </si>
  <si>
    <t>项目位于沣东新城。占地97.1亩，总建筑面积约6.6万平方米，主要建设教学辅助用房、教学部室、行政办公用房、食堂、学生宿舍、风雨操场等。规划公办高级中学，48个班，提供学位2400个</t>
  </si>
  <si>
    <t>空军军医大学医教研综合园区</t>
  </si>
  <si>
    <t>位于秦汉新城天汉大道以北、机场中线以南、泾渭大道以西、汉惠大道以东区域，由空军军医大学投资建设，占地约2000亩，建筑面积约87万平方米，主要建设科研中心、教学中心、医疗保健中心、康复医疗中心、新药研发中心等。项目结合军医大学特色，配备设备齐全的医疗设施、技术精湛的医护人才，将打造成为我国重要战略卫勤力量屯训基地、高素质医学人才培育基地</t>
  </si>
  <si>
    <t>力争开工建设。</t>
  </si>
  <si>
    <t>沣东新城第五初级中学</t>
  </si>
  <si>
    <t>项目位于沣东新城。占地70亩，总建筑面积约6.2万平方米，主要建设教学楼、食堂及操场等</t>
  </si>
  <si>
    <t>沣东新城七里镇第一小学</t>
  </si>
  <si>
    <t>项目位于沣东新城。占地41亩，总建筑面积约4.4万平方米，主要建设教学楼、食堂及操场等</t>
  </si>
  <si>
    <t>沣东第十二小学</t>
  </si>
  <si>
    <t>项目位于沣东新城。占地61亩，总建筑面积约5.06万平方米，主要建设教学行政综合楼、风雨操场、报告厅、食堂等。预计提供学位2160个</t>
  </si>
  <si>
    <t>西安国际足球中心</t>
  </si>
  <si>
    <t>西安国际足球中心项目建设管理办公室</t>
  </si>
  <si>
    <t>项目位于复兴大道以东，科源一路以西，科统三路以北，科统四路以南。占地280亩，总建筑面积约23.9万平方米，主要建设6万个固定座位的专业综合足球场及2块标准足球训练场</t>
  </si>
  <si>
    <t>西安创新港医院项目</t>
  </si>
  <si>
    <t>西安创新港医院管理有限公司</t>
  </si>
  <si>
    <t>项目位于秀水路以北、精勤路以南、学镇环路以西、临渭路以东。占地约190亩，总建筑面积173000平方米，其中地上建筑面积114000平方米，地下建筑面积59000平方米。主要建设西安创新港医院包括综合楼、综合住院楼一、门急诊医技楼、国际医学中心、健康生活广场、其他辅助用房及地下车库</t>
  </si>
  <si>
    <t>门诊楼全面开业，住院楼装饰装修。</t>
  </si>
  <si>
    <t>西咸妇女儿童医院原名：西北妇女儿童医院西咸妇产医院</t>
  </si>
  <si>
    <t>陕西淳搏投资有限公司</t>
  </si>
  <si>
    <t>项目占地66亩，容积率2.21，总建筑面积约15.1万平方米，其中地上总建筑面积9.7万平方米、地下建筑面积约5.4万平方米；建筑密度39.24%、绿地率35%，主要包括门诊楼、医技楼、住院部、康复中心、研究中心等医疗建筑。以“大专科、强综合”理念建设500张床位的三甲妇幼专科医院、辅助生殖中心</t>
  </si>
  <si>
    <t>西咸妇女儿童医院年底一期进行室内装修，一期进行室内装修，一期进行室内装修，一期进行室内装修，一期进行室内装修</t>
  </si>
  <si>
    <t>陕西省中医药研究院迁建项目（一期）</t>
  </si>
  <si>
    <t>陕西省中医药研究院</t>
  </si>
  <si>
    <t>项目位于征和八路以南、征和六路以北、太和路以东、太平路以西。占地97亩，总建筑面积10.97万平方米， 主要建设中医药研究中心和区域优势病种研究中心，设置床位500张</t>
  </si>
  <si>
    <t>泾河新城体育运动中心</t>
  </si>
  <si>
    <t>项目位于泾河大道以北，泾河三街以东，湖滨一路以南，环湖路以西，建设面积52395.82㎡，建筑用地范围为30211.41㎡</t>
  </si>
  <si>
    <t>项目土建、景观绿化及装修施工完成</t>
  </si>
  <si>
    <t>上林路卫生院</t>
  </si>
  <si>
    <t>西咸管委会</t>
  </si>
  <si>
    <t>项目用地面积6665.93平方米（约10亩），主要为7层卫生院（住院综合楼）、4层感染楼、地下车库及设备用房，总建筑面积17672.00平方米，其中地上建筑面积10862.00平方米，地下建筑面积6810.00平方米。室外配套道路广场及景观绿化4999.45平方米，设计停车位144个</t>
  </si>
  <si>
    <t>公共卫生服务中心</t>
  </si>
  <si>
    <t>项目用地面积20000平方米（约30亩），总建筑面积42580平方米，其中地上建筑面积25580平方米，地下建筑面积17000平方米。主要包括卫生管理中心、健康教育中心、实验楼等</t>
  </si>
  <si>
    <t>空港北杜人民医院</t>
  </si>
  <si>
    <t>空港新城教育卫体局</t>
  </si>
  <si>
    <t>项目占地22.127亩，总投资38000万元，建筑面积约3.35万平方米，主要建设内容为：包含医技楼、住院部、急诊、配套用房、行政用房、附属用房、公共区域、地下车库、门房等功能</t>
  </si>
  <si>
    <t>进行装修施工</t>
  </si>
  <si>
    <t>陕西省人民医院西咸院区</t>
  </si>
  <si>
    <t>项目位于秦汉新城泾渭大道以西、天汉大道以南，建设规模为24.64万平方米；主要建设内容包括急诊部、门诊部、住院部、特色专科以及相关配套建筑</t>
  </si>
  <si>
    <t>西安交通大学附属泾河医院</t>
  </si>
  <si>
    <t>该项目建设用地占地240亩，总规划建筑面积地上23万平方米，地下约20万平方米，同时还包括沿街的城市绿地，及场地内的景观设计</t>
  </si>
  <si>
    <t>土方开挖完成；结构出正负零，主楼结构封顶</t>
  </si>
  <si>
    <t>秦汉国际马术中心--综合看台楼</t>
  </si>
  <si>
    <t>位于马术室内馆东侧，建设内容包括9000座马球看台、赛时用房、客房及附属用房</t>
  </si>
  <si>
    <t>西安医学院第一附属医院沣东院区</t>
  </si>
  <si>
    <t>西安医学院第一附属医院</t>
  </si>
  <si>
    <t>项目位于沣东新城。占地130亩，总建筑面积约10万平方米，主要建设门诊楼、急救中心、住院楼、医技楼以及专家公寓楼、传染病区楼等，设置床位1000张</t>
  </si>
  <si>
    <t>秦汉安置小区打包项目</t>
  </si>
  <si>
    <t>包括秦风佳苑北区、秦风佳苑南区、兰池佳苑二期（二标段）、渭阳佳苑一期一标段、渭阳佳苑一期二标段、迎宾佳苑南区一期等6个项目</t>
  </si>
  <si>
    <t>主体封顶，二次结构施工。</t>
  </si>
  <si>
    <t>空港阳光里棚户区改造（四期）</t>
  </si>
  <si>
    <t>陕西省西咸新区空港新城房屋管理和保障房管理中心</t>
  </si>
  <si>
    <t>项目占地258.04亩，东区总建筑面积约17.67万平方米，西区总建筑面积约17.82万平方米，主要包含住宅、商业、幼儿园、社区综合服务中心、社区配套服务用房、地下车库等建设内容</t>
  </si>
  <si>
    <t>空港阳光里棚户区改造（五期）</t>
  </si>
  <si>
    <t>项目占地213.39亩，东区总建筑面积约14.24万平方米，西区总建筑面积约14.84万平方米，主要包含住宅、商业、社区配套服务用房、地下车库等建设内容</t>
  </si>
  <si>
    <t>空港阳光里棚户区改造（六期）</t>
  </si>
  <si>
    <t>项目占地189.55亩，东区总建筑面积约11.31万平方米，西区总建筑面积约14.53万平方米，主要包含住宅、商业、社区配套服务用房、幼儿园、地下车库等建设内容</t>
  </si>
  <si>
    <t>空港幸福里棚户区改造（五期）</t>
  </si>
  <si>
    <t>项目占地79亩，东区总建筑面积约7.85万平方米，西区总建筑面积约12.18万平方米，主要建设内容包括住宅、商业、社区配套服务、地下车库等</t>
  </si>
  <si>
    <t>空港幸福里棚户区改造（六期）</t>
  </si>
  <si>
    <t>项目占地80.51亩，东区总建筑面积约9.11万平方米，西区总建筑面积约10.78万平方米，主要建设内容包括住宅、商业、社区配套服务、地下车库等</t>
  </si>
  <si>
    <t>西咸国际文化教育园棚户区改造（二期）项目</t>
  </si>
  <si>
    <t>总占地175亩，其中居住用地共138.26亩，总建筑面积为348332㎡，其中地上249284㎡，地下99049㎡；商业用地共36.89亩，总建筑面积为107506㎡，其中地上73835㎡，地下33671㎡</t>
  </si>
  <si>
    <t>8号地块二期保障房建安工程</t>
  </si>
  <si>
    <t>B4楼-B7楼四栋高层住宅建安工程；B5-B7楼三栋商铺楼建安工程；地下车库二期建安工程；弱电、广电安装的预留预埋（不含穿线）；强电由中心配低压柜引至各单体楼总配室；室外总体二期</t>
  </si>
  <si>
    <t>瀛洲新苑二期</t>
  </si>
  <si>
    <t>占地面积约57亩，规划总建筑面积约16.74万㎡，新建安置房约1144套，项目总投资约10亿元，主要建设6栋住宅、幼儿园、社区服务、地库、绿化及基础配套设施等</t>
  </si>
  <si>
    <t>装饰装修完成，室外景观绿化完成</t>
  </si>
  <si>
    <t>瀛洲新苑三期</t>
  </si>
  <si>
    <t>占地约90亩，规划总建筑面积约27万㎡，新建安置房约1584套，项目总投资约17.6亿元，本项目主要建设住宅、幼儿园、地库、绿化工程及基础配套设施等</t>
  </si>
  <si>
    <t>崇文佳苑四期</t>
  </si>
  <si>
    <t>占地约77.4亩，规划总建筑面积约23.12万㎡，新建安置房约1520套，项目总投资约12.3亿元，项目主要建设住宅8栋、幼儿园、地库、绿化工程及基础配套设施等</t>
  </si>
  <si>
    <t>崇文佳苑五期</t>
  </si>
  <si>
    <t>占地约69.6亩，规划总建筑面积约21.91万㎡，新建安置房约1360套，项目总投资约11亿元，本项目主要建设住宅7栋、公寓式住宅、酒店、地库、绿化工程及基础配套设施等</t>
  </si>
  <si>
    <t>装饰装修完成，室外工程完成50%</t>
  </si>
  <si>
    <t>泾干棚改项目一期</t>
  </si>
  <si>
    <t>陕西西咸新区泾河新城城市建设 投资有限公司</t>
  </si>
  <si>
    <t>项目位于秦汉大道以西,秦龙一路以东,学院路以南,文教大道以北,占地面积为69.36亩，总建筑面积约为19.5万㎡。</t>
  </si>
  <si>
    <t>高层住宅建设、装修；年底完成室外管网施工。</t>
  </si>
  <si>
    <t>秦宫佳苑</t>
  </si>
  <si>
    <t>位于天汉大道以北，汉高大道以东，怡魏街以南，韩家湾路以西，项目总建筑面积354861平米，主要配建城市棚户区改造住房2052套及相关配套设施</t>
  </si>
  <si>
    <t>南区住宅平均施工至6层</t>
  </si>
  <si>
    <t>秦兴佳苑二期</t>
  </si>
  <si>
    <t>位于天工二路西段以南，天健二路以北，周鼎一路以西，周鼎二路以东，总建筑面积571880平米，二期主要建设12栋1611套住宅，同时配建商业及其他配套建筑</t>
  </si>
  <si>
    <t>西咸新区丝路经济带能源金融贸易区2020年配建公共租赁住房</t>
  </si>
  <si>
    <t>用地面积为11756.71㎡（约17.65亩），总建筑面积约46154.08㎡，其中地上面积34032.09㎡，地下12121.99㎡，容积率2.9，建筑密度17.73%，绿地率35.01%，机动车停车位244个（地上23个、地下221个）。主要建设内容包括2栋26层住宅、1栋24层住宅，1栋3层商业配套及车库等</t>
  </si>
  <si>
    <t>车张佳园</t>
  </si>
  <si>
    <t>城建公司</t>
  </si>
  <si>
    <t>项目位于天台路以东、征和四路以北、征和五路以南。占地191.89亩，总建筑面积42.05万平米，主要建设住宅楼、社区服务中心、安置商业楼</t>
  </si>
  <si>
    <t>主体结构建设</t>
  </si>
  <si>
    <t>启航馨苑三期</t>
  </si>
  <si>
    <t>项目位于超越四路以南、天章一路以东、丰业一路以北、天章大道以西。占地95亩，总建筑面积约30.6万平方米，主要建设高层住宅、商务办公楼、 社区配套用房及配套幼儿园</t>
  </si>
  <si>
    <t>王道新苑项目</t>
  </si>
  <si>
    <t>项目位于沣西新城新翱翔一路以北，翱翔二路路以南，兴园路以西，兴信路以东。总建筑面积约26.11万㎡，包括13栋高层住宅，社区配套用房，商业用房，地下车库及1所幼儿园</t>
  </si>
  <si>
    <t>主体结构、装饰装修施工</t>
  </si>
  <si>
    <t>大王新苑项目</t>
  </si>
  <si>
    <t>项目位于沣西新城大王村，西临城市东一路，东临214县道，南临G108国道，北临咸余环路。占地约75亩，总建筑面积约25.2万平方米，包括12栋高层住宅，社区配套用房，商业用房，地下车库及1所幼儿园</t>
  </si>
  <si>
    <t>一期6栋楼二次结构完成，装饰装修完成50%</t>
  </si>
  <si>
    <t>沣西新城安置房项目</t>
  </si>
  <si>
    <t>总建筑面积300亩，包括高层住宅，社区配套用房，商业用房，地下车库及幼儿园项目</t>
  </si>
  <si>
    <t>宋康新苑项目</t>
  </si>
  <si>
    <t>项目位于沣西新城丝路科创谷F板块的西北角。占地约236亩，总建筑面积约66万平方米，包括29栋高层住宅，社区配套用房，商业用房，地下车库及1所幼儿园</t>
  </si>
  <si>
    <t>秦沣里项目</t>
  </si>
  <si>
    <t>沣西管委会</t>
  </si>
  <si>
    <t>项目位于沣西新城南部，创新港东北一路以东、东北二路以南、东北七路以西、东北二十路以北。占地约71亩，总建筑面积为15.4万平方米，其中地上建筑面积为11.5万平方米，地下建筑面积为3.9万平方米</t>
  </si>
  <si>
    <t>空港幸福里（七期）</t>
  </si>
  <si>
    <t>项目占地124.69亩，总投资248000万元，总建筑面积33.88万平方米。主要包括：住宅、商业、幼儿园、社区服务中心、社区服务配套用房、农贸市场、地下车库等功能。项目建成推进了新城拆迁安置工作，全面打造宜居型优美小镇，提升群众生活质量</t>
  </si>
  <si>
    <t>沣科花园三期(DK1)</t>
  </si>
  <si>
    <t>项目位于沣东新城。占地60.46亩，总建筑面积约8.64万平方米，主要建设住宅、商业及配套公建</t>
  </si>
  <si>
    <t>桩基施工</t>
  </si>
  <si>
    <t>王寺村安置项目（DK1)</t>
  </si>
  <si>
    <t>项目位于沣东新城。占地103.17亩，总建筑面积约28.8万平方米，主要建设住宅</t>
  </si>
  <si>
    <t>沣镐七里镇东里二期(DK1)</t>
  </si>
  <si>
    <t>项目位于沣东新城。占地148.2亩，总建筑面积约42.31万平方米，主要建设住宅、商业及配套公建</t>
  </si>
  <si>
    <t>土方工程施工</t>
  </si>
  <si>
    <t>和盛花园二期</t>
  </si>
  <si>
    <t>项目位于沣东新城。占地192.02亩，总建筑面积约75.47万平方米，主要建设住宅、商业及配套公建</t>
  </si>
  <si>
    <t>西围墙村安置项目</t>
  </si>
  <si>
    <t>项目位于沣东新城。占地110.3亩，总建筑面积约29.72万平方米，主要建设住宅、商业及配套公建</t>
  </si>
  <si>
    <t>贺家村安置项目</t>
  </si>
  <si>
    <t>项目位于沣东新城。占地70.95亩，总建筑面积约19.75万平方米，主要建设住宅、商业及配套公建</t>
  </si>
  <si>
    <t>三桥集中安置二期</t>
  </si>
  <si>
    <t>项目位于沣东新城。占地189.03亩，总建筑面积约52.44万平方米，主要建设住宅、商业及配套公建</t>
  </si>
  <si>
    <t>江渡新苑项目</t>
  </si>
  <si>
    <t>项目位于科技路以南，咸户路以西，创新环东路以东，CXG东北二十路以北。占地约177亩，总建筑面积约53万㎡，包括17栋高层住宅，2栋高层办公/酒店，社区配套用房，商业用房，地下车库及1所幼儿园</t>
  </si>
  <si>
    <t>江东新苑项目</t>
  </si>
  <si>
    <t>项目位于西咸新区沣西新城信息片区鲲鹏路以东、翱翔二路以南、丰信路以西、翱翔一路以北。占地约70亩，总建筑面积约21万㎡，包括8栋高层住宅，社区配套用房，商业用房及地下车库</t>
  </si>
  <si>
    <t>丰泽新苑项目</t>
  </si>
  <si>
    <t>项目位于沣西新城南部，其中北地块北邻横四路，南至横五路，西临西三路，东靠纵一路，南地块位于横五路以南，南至108国道，西临西三路，东靠咸户路。占地约140亩，总建筑面积约39万平方米，包括16栋高层住宅，社区配套用房，地下车库及1所幼儿园</t>
  </si>
  <si>
    <t>沣科花园三期(DK2)</t>
  </si>
  <si>
    <t>项目位于沣东新城。占地35.75亩，总建筑面积约9.17万平方米，主要建设住宅、商业及配套公建</t>
  </si>
  <si>
    <t>沣镐七里镇东里二期(DK2)</t>
  </si>
  <si>
    <t>项目位于沣东新城。占地77.9亩，总建筑面积约20.76万平方米，主要建设住宅、商业及配套公建</t>
  </si>
  <si>
    <t>沣镐七里镇东里二期(DK3)</t>
  </si>
  <si>
    <t>项目位于沣东新城。占地6.8亩，总建筑面积约20.76万平方米，主要建设住宅、商业及配套公建</t>
  </si>
  <si>
    <t>王寺村安置项目（DK2)</t>
  </si>
  <si>
    <t>项目位于沣东新城。占地79.59亩，总建筑面积约22.12万平方米，主要建设住宅</t>
  </si>
  <si>
    <t>王寺村安置项目（DK3)</t>
  </si>
  <si>
    <t>项目位于沣东新城。占地56.03亩，总建筑面积约15.68万平方米，主要建设住宅</t>
  </si>
  <si>
    <t>沣镐七里镇二期(DK3)</t>
  </si>
  <si>
    <t>项目位于沣东新城。占地44.06亩，总建筑面积约12.62万平方米，主要建设住宅、商业及配套公建</t>
  </si>
  <si>
    <t>沣镐七里镇二期(DK5)</t>
  </si>
  <si>
    <t>项目位于沣东新城。占地56.53亩，总建筑面积约16.17万平方米，主要建设住宅、商业及配套公建</t>
  </si>
  <si>
    <t>沣镐七里镇二期(DK7)</t>
  </si>
  <si>
    <t>项目位于沣东新城。占地30.44亩，总建筑面积约7.16万平方米，主要建设住宅、商业及配套公建</t>
  </si>
  <si>
    <t>创新雅居项目</t>
  </si>
  <si>
    <t>西咸新区丝路科元建设有限公司</t>
  </si>
  <si>
    <t>项目位于位于沣西新城丝路科创谷A板块北部，南邻科创谷一路，西临西北三路，北邻西北二十一路。占地约29亩，总建筑面积6.9万平方米，包括两栋安置房及3栋共享产权房，社区配套用房，商业用房及地下车库。264套安置房（共560套）</t>
  </si>
  <si>
    <t>完成主体结构施工</t>
  </si>
  <si>
    <t>空港幸福里八期项目</t>
  </si>
  <si>
    <t>项目占地88.34亩，总投资181700万元，项目总建筑面积24.76万平方米，主要包括：住宅、商业、社区服务中心、社区服务配套用房、地下车库等功能</t>
  </si>
  <si>
    <t>后卫馨佳苑二期</t>
  </si>
  <si>
    <t>项目位于沣东新城。占地115亩，总建筑面积约35.88万平方米，主要建设住宅、商业及配套公建</t>
  </si>
  <si>
    <t>先锋村安置项目</t>
  </si>
  <si>
    <t>项目位于沣东新城。占地250亩，总建筑面积约74.07万平方米，主要建设住宅、商业及配套公建</t>
  </si>
  <si>
    <t>康璟馨苑</t>
  </si>
  <si>
    <t>项目位于沣东新城。占地88.7亩，总建筑面积约27.52万平方米，主要建设住宅、商业及配套公建</t>
  </si>
  <si>
    <t>沣镐七里镇东里一期（DK4）</t>
  </si>
  <si>
    <t>项目位于沣东新城。占地63亩，总面积约18.73万平方米，主要建设高层住宅、商业及配套、幼儿园、地下车库、人防工程及设备用房等</t>
  </si>
  <si>
    <t>秦汉新城2022年共有产权房</t>
  </si>
  <si>
    <t>位于秦汉新城秦苑二路以东、秦苑三路以西、兰池三路以北、同书路以南区域</t>
  </si>
  <si>
    <t>健康驿站</t>
  </si>
  <si>
    <t>项目位于秦汉新城周陵街办迎宾大道以西、北塬一路以南、天工三路以北区域。按照西安市保障性租赁住房相关标准，遵循“整体开发、组团连结”的形式，占地面积约75亩，总建筑面积约10.3万平方米，计划建设1156套保障性租赁用房</t>
  </si>
  <si>
    <t>萧何路安置房（待定）</t>
  </si>
  <si>
    <t>项目位于秦汉新城萧何路以南规划拓展区域</t>
  </si>
  <si>
    <t>蒋刘村安置房 （待定）</t>
  </si>
  <si>
    <t>项目位于秦汉新城沣泾大道以北、曹参路以南、汉高大道以东、汉韵三路以西区域</t>
  </si>
  <si>
    <t>正阳佳苑</t>
  </si>
  <si>
    <t>本项目位于兰池三路以南、正阳三路以西，兰宜路以北，正阳大道以东区域，项目占地244亩，规划容积率为2.9，总建筑面积约69万平米，可建设安置房3140套</t>
  </si>
  <si>
    <t>西安市建筑行业阿房宫养老公寓及养老服务中心项目</t>
  </si>
  <si>
    <t>西安市建筑行业养老公寓</t>
  </si>
  <si>
    <t>项目位于西三环以东、阿房一路以南、市自来水公司第三水厂以西、红光公园以北。占地147亩，主要建设老年公寓、医疗介护中心、文体活动中心，配套餐厅、商业、景观及其他服务设施等，其中老年人公寓及介护中心共计1138间，可容纳床位2276张</t>
  </si>
  <si>
    <t>3栋楼二次结构施工，9栋楼主体结构施工</t>
  </si>
  <si>
    <t>武警消防总队项目</t>
  </si>
  <si>
    <t>武警陕西省消防总队</t>
  </si>
  <si>
    <t>项目位于沣泾大道以北、汉韵三路以东、汉韵四路以西、望夷路以南区域，主要建设教学楼、体能训练馆、综合训练楼、培训宿舍、餐厅、车库、模拟训练场地及配套生活设施等</t>
  </si>
  <si>
    <t>2022年综合教学楼基础施工完成20%</t>
  </si>
  <si>
    <t>沣东路学校周边电力管沟工程</t>
  </si>
  <si>
    <t>本项目为沣东路学校周边电力管沟工程，其中110kV与10kV电力管沟长约505m，110kV电力管沟长约1356m，合计1861m。
世纪三路（丰镐大道-丰镐二路）北侧道路红线外绿化带内110kV与10kV电力管沟250m，再以110kV电力管沟的形式伸出三处长60m的支线电力隧道，共长430m。
丰镐大道（世纪三路-西宝高速北辅道）东侧道路红线外绿化带内110kV与10kV电力管沟255m，110kV电力管沟90m，合计345m。
西宝高速北辅道（丰镐大道-沣泾大道）道路红线外南侧绿化带内110kV电力管沟1086m。
石化大道与沣泾大道、乘风路和太平河三个交叉路口与上林路地铁站共4处的电力过路排管。电力排管规格24根管径200/14MPP管，长度共计490m</t>
  </si>
  <si>
    <t>国家安全发展示范城市创建消防能力提升（智慧消防部分）</t>
  </si>
  <si>
    <t>新区及新城管委会投资</t>
  </si>
  <si>
    <t>消防队</t>
  </si>
  <si>
    <t>该项目在智慧消防一、二期建设基础上，推动三期建设。主要内容为深化消防物联网应用，实现消防安全重点单位全面覆盖和消防设施薄弱的不放心场所基本覆盖。将所有消防站纳入数字消防站建设和管理范围，优化支队级指挥中心视频融合管理系统、实战指挥平台应用</t>
  </si>
  <si>
    <t>完成平台建设</t>
  </si>
  <si>
    <t>国家安全发展示范城市创建消防能力提升（训练基地和教育基地部分）</t>
  </si>
  <si>
    <t>西咸新区管委会</t>
  </si>
  <si>
    <t>该项目建设内容分为两部分，一是根据《消防训练基地建设标准》（建标190-2018），拟在沣东新城建设支队级消防训练基地，规划建筑面积约16000平方米，占地57.8亩，总投资约2亿元；二是为提高人民群众防灾意识，加强群众的自救、互救能力，拟在沣东新城建设公共安全文化教育基地，总投资约0.6亿元</t>
  </si>
  <si>
    <t>完成规划、用地审批；完成设计方案编制；完成工程招标；完成教学、训练、生活区域开工建设；完成资金争取</t>
  </si>
  <si>
    <t>空港沃家花园</t>
  </si>
  <si>
    <t>项目占地100亩，总投资174000万元，建筑面积约17.8万平方米；主要建设内容为：人才公租用房、幼儿园、商业、社区配套用房等功能</t>
  </si>
  <si>
    <t>进行桩基施工</t>
  </si>
  <si>
    <t>空港沃家花园二期</t>
  </si>
  <si>
    <t>项目占地113亩，总投资152000万元，总建筑面积约17.9万平方米，项目主要建设住宅式隔离用房、医护服务综合楼及相关生活配套设施，可在疫情发生时作为专用集中隔离场所使用，平时用做保障性租赁住房解决区内群众职住平衡</t>
  </si>
  <si>
    <t>泾河永乐镇消防站</t>
  </si>
  <si>
    <t>陕西西咸新区泾河新城城市建设投资有限公司</t>
  </si>
  <si>
    <t>泾河新城永乐镇西铜高速出口450米处路北的消防规划用地上建设一座编制45人的一级消防救援站，占地面积10.9亩，四层主楼一栋，建筑面积 5000平米左右（含新城应急物资储备库1000平米），消防车库8个，建设均价约 7000元每平米；十层训练塔一座，建筑面积约 400平方米；上述项目共需投入经费约 4000余万元</t>
  </si>
  <si>
    <t>达到交付条件</t>
  </si>
  <si>
    <t>国家安全发展示范城市创建消防能力提升（三年专项整治部分）</t>
  </si>
  <si>
    <t>新区及新城管委会</t>
  </si>
  <si>
    <t>该项目结合辖区实际情况，按照三年消防专项整治任务要求，以推进一城一策、生命通道、老旧小区、消防设施薄弱场所专项整治为重点，主要建设消防供水管网、消防水池，对违章建筑集中拆除，加装消防物联网感知设备，开展电气线路集中改造等。年度计划投资1.33亿元，拟由各新城、各行业部门分头组织实施</t>
  </si>
  <si>
    <t>完成重点区域火灾隐患评估,安装电动车禁停装置,完成老旧小区消防基础设施改造</t>
  </si>
  <si>
    <t>西安市安居集团</t>
  </si>
  <si>
    <t>秦苑二路以东、秦苑三路以西、兰池三路以北、同书路以南区域</t>
  </si>
  <si>
    <t>项目进行土方施工</t>
  </si>
  <si>
    <t>国家安全发展示范城市创建消防能力提升（秦汉新城恒大童世界消防站）新建项目</t>
  </si>
  <si>
    <t>该项目位于秦汉新城汉惠大道以西区域，由秦汉新城管委会牵头负责，建筑面积约3000平方米，占地约7亩，总投资约3000万元。计划2022年8月完成土地、规划等前期手续办理、10月完成工程招标、12月开工建设</t>
  </si>
  <si>
    <t>计划2022年8月完成土地、规划等前期手续办理、10月完成工程招标、12月开工建设</t>
  </si>
  <si>
    <t>国家安全发展示范城市创建消防能力提升（沣西新城统一路消防站）新建项目</t>
  </si>
  <si>
    <t>该项目位于沣西新城统一路与韩非路十字区域，由沣西新城管委会牵头负责，建筑面积约6500平方米，占地约7.53亩，总投资约4400万元。计划2022年3月完成前期手续办理、6月完成工程招标、8月开工建设</t>
  </si>
  <si>
    <t>计划2022年3月完成前期手续办理、6月完成工程招标、8月开工建设</t>
  </si>
  <si>
    <t>能源金贸区共有产权房项目A地块</t>
  </si>
  <si>
    <t>项目占地约68.83亩，将建设符合西咸新区住宅建筑标准的共有产权房</t>
  </si>
  <si>
    <t>能源金贸区共有产权房项目B地块</t>
  </si>
  <si>
    <t>项目占地约51亩，将建设符合西咸新区住宅建筑标准的共有产权房</t>
  </si>
  <si>
    <t>能源金贸区共有产权房项目C地块</t>
  </si>
  <si>
    <t>项目占地约23.4亩，将建设符合西咸新区住宅建筑标准的共有产权房</t>
  </si>
  <si>
    <t>空港体育公园</t>
  </si>
  <si>
    <t>项目占地298亩，主要建设内容包括综合性篮球体育馆和外围体育场地等</t>
  </si>
  <si>
    <t>沣东康养综合服务中心</t>
  </si>
  <si>
    <t>项目位于沣东新城。占地67.5亩，总建筑面积约10.29万平方米，主要建设沣东民政服务中心及康养综合服务中心</t>
  </si>
  <si>
    <t>国家安全发展示范城市创建消防能力提升（空港新城顺陵消防站）</t>
  </si>
  <si>
    <t>该项目位于空港新城规划新建的T5航站楼区域，由空港新城管委会牵头负责，建筑面积约4000平方米，占地面积约10亩，项目总投资约3500万元。计划2022年10月完成土地、规划等前期手续办理、12月完成工程招标各项准备工作</t>
  </si>
  <si>
    <t>西咸新区档案馆</t>
  </si>
  <si>
    <t>西咸新区党工委管委会办公室</t>
  </si>
  <si>
    <t>办公室</t>
  </si>
  <si>
    <t>位于能源金贸区尚航七路以东，尚航六路以西，能源四路以南，能源三路以北，规划面积不超过1.2万平，按照《档案馆建筑设计规范》要求，设置对外服务用房、档案库房、业务和技术用房及办公用房，满足新区档案事业发展需要，满足社会公共文化服务的要求</t>
  </si>
  <si>
    <t>力争开工建设</t>
  </si>
  <si>
    <t>恒大新能源汽车零部件项目</t>
  </si>
  <si>
    <t>三一西安产业园项目</t>
  </si>
  <si>
    <t>沣东创智云谷</t>
  </si>
  <si>
    <t>梅里众诚动物疫苗生产基地项目</t>
  </si>
  <si>
    <t>百卡弗农产品加工项目</t>
  </si>
  <si>
    <t>安全烯碳复合动力锂电池项目</t>
  </si>
  <si>
    <t>智慧电厂技术改造及配套设施</t>
  </si>
  <si>
    <t>爱生无人机二期（原名：翱翔小镇三期）</t>
  </si>
  <si>
    <t>泛仕达机电股份有限公司西北研发生产基地项目</t>
  </si>
  <si>
    <t>翔凌新能源汽车零部件生产基地</t>
  </si>
  <si>
    <t>贵妃茯茶综合开发项目</t>
  </si>
  <si>
    <t>安全专用设备研发及生产</t>
  </si>
  <si>
    <t>中车智轨生产基地（一期）.</t>
  </si>
  <si>
    <t>西安融信智通物联网科技有限公司国芯智谷项目</t>
  </si>
  <si>
    <t>诚域健康科技产业园建设项目</t>
  </si>
  <si>
    <t>科为实业智能蓝军系统项目</t>
  </si>
  <si>
    <t>中国西部创新港（二期）产业创新空间</t>
  </si>
  <si>
    <t>云检科创园</t>
  </si>
  <si>
    <t>南美商品贸易中心三期</t>
  </si>
  <si>
    <t>OCT华侨城·创想中心</t>
  </si>
  <si>
    <t>绿地新都会综合体</t>
  </si>
  <si>
    <t>南方航空西安分公司运营基地</t>
  </si>
  <si>
    <t>沣东新天地</t>
  </si>
  <si>
    <t>四川航空西安运营基地</t>
  </si>
  <si>
    <t>苏宁商业综合体项目</t>
  </si>
  <si>
    <t>国际科创商务广场</t>
  </si>
  <si>
    <t>绿地全球商品西北运营中心暨交易基地</t>
  </si>
  <si>
    <t>盒马鲜生西北总部</t>
  </si>
  <si>
    <t>新航国际物流贸易中心</t>
  </si>
  <si>
    <t>西部科创广场</t>
  </si>
  <si>
    <t>沣东智谷</t>
  </si>
  <si>
    <t>绿地新里公馆三期</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</si>
</sst>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33">
    <font>
      <sz val="11"/>
      <color theme="1"/>
      <name val="宋体"/>
      <charset val="134"/>
      <scheme val="minor"/>
    </font>
    <font>
      <b/>
      <sz val="22"/>
      <color indexed="8"/>
      <name val="宋体"/>
      <charset val="134"/>
    </font>
    <font>
      <b/>
      <sz val="11"/>
      <name val="宋体"/>
      <charset val="134"/>
    </font>
    <font>
      <b/>
      <sz val="11"/>
      <color theme="1"/>
      <name val="宋体"/>
      <charset val="134"/>
      <scheme val="minor"/>
    </font>
    <font>
      <sz val="11"/>
      <name val="宋体"/>
      <charset val="134"/>
    </font>
    <font>
      <sz val="10"/>
      <name val="宋体"/>
      <charset val="134"/>
    </font>
    <font>
      <sz val="11"/>
      <name val="宋体"/>
      <charset val="134"/>
      <scheme val="minor"/>
    </font>
    <font>
      <sz val="12"/>
      <color theme="1"/>
      <name val="Times New Roman"/>
      <charset val="134"/>
    </font>
    <font>
      <b/>
      <sz val="20"/>
      <color indexed="8"/>
      <name val="宋体"/>
      <charset val="134"/>
    </font>
    <font>
      <b/>
      <sz val="12"/>
      <name val="Times New Roman"/>
      <charset val="134"/>
    </font>
    <font>
      <b/>
      <sz val="12"/>
      <color theme="1"/>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2"/>
      <name val="仿宋_GB2312"/>
      <charset val="134"/>
    </font>
    <font>
      <sz val="12"/>
      <color theme="1"/>
      <name val="仿宋_GB2312"/>
      <charset val="134"/>
    </font>
    <font>
      <sz val="12"/>
      <color theme="1"/>
      <name val="宋体"/>
      <charset val="134"/>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3" borderId="0" applyNumberFormat="0" applyBorder="0" applyAlignment="0" applyProtection="0">
      <alignment vertical="center"/>
    </xf>
    <xf numFmtId="0" fontId="12"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5" borderId="0" applyNumberFormat="0" applyBorder="0" applyAlignment="0" applyProtection="0">
      <alignment vertical="center"/>
    </xf>
    <xf numFmtId="0" fontId="13" fillId="6" borderId="0" applyNumberFormat="0" applyBorder="0" applyAlignment="0" applyProtection="0">
      <alignment vertical="center"/>
    </xf>
    <xf numFmtId="43" fontId="0" fillId="0" borderId="0" applyFont="0" applyFill="0" applyBorder="0" applyAlignment="0" applyProtection="0">
      <alignment vertical="center"/>
    </xf>
    <xf numFmtId="0" fontId="14" fillId="7"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8" borderId="3" applyNumberFormat="0" applyFont="0" applyAlignment="0" applyProtection="0">
      <alignment vertical="center"/>
    </xf>
    <xf numFmtId="0" fontId="14" fillId="9"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14" fillId="10" borderId="0" applyNumberFormat="0" applyBorder="0" applyAlignment="0" applyProtection="0">
      <alignment vertical="center"/>
    </xf>
    <xf numFmtId="0" fontId="17" fillId="0" borderId="5" applyNumberFormat="0" applyFill="0" applyAlignment="0" applyProtection="0">
      <alignment vertical="center"/>
    </xf>
    <xf numFmtId="0" fontId="14" fillId="11" borderId="0" applyNumberFormat="0" applyBorder="0" applyAlignment="0" applyProtection="0">
      <alignment vertical="center"/>
    </xf>
    <xf numFmtId="0" fontId="23" fillId="12" borderId="6" applyNumberFormat="0" applyAlignment="0" applyProtection="0">
      <alignment vertical="center"/>
    </xf>
    <xf numFmtId="0" fontId="24" fillId="12" borderId="2" applyNumberFormat="0" applyAlignment="0" applyProtection="0">
      <alignment vertical="center"/>
    </xf>
    <xf numFmtId="0" fontId="25" fillId="13" borderId="7" applyNumberFormat="0" applyAlignment="0" applyProtection="0">
      <alignment vertical="center"/>
    </xf>
    <xf numFmtId="0" fontId="11" fillId="14" borderId="0" applyNumberFormat="0" applyBorder="0" applyAlignment="0" applyProtection="0">
      <alignment vertical="center"/>
    </xf>
    <xf numFmtId="0" fontId="14" fillId="15" borderId="0" applyNumberFormat="0" applyBorder="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11" fillId="18" borderId="0" applyNumberFormat="0" applyBorder="0" applyAlignment="0" applyProtection="0">
      <alignment vertical="center"/>
    </xf>
    <xf numFmtId="0" fontId="14"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4" fillId="28" borderId="0" applyNumberFormat="0" applyBorder="0" applyAlignment="0" applyProtection="0">
      <alignment vertical="center"/>
    </xf>
    <xf numFmtId="0" fontId="11" fillId="29" borderId="0" applyNumberFormat="0" applyBorder="0" applyAlignment="0" applyProtection="0">
      <alignment vertical="center"/>
    </xf>
    <xf numFmtId="0" fontId="14" fillId="30" borderId="0" applyNumberFormat="0" applyBorder="0" applyAlignment="0" applyProtection="0">
      <alignment vertical="center"/>
    </xf>
    <xf numFmtId="0" fontId="14" fillId="31" borderId="0" applyNumberFormat="0" applyBorder="0" applyAlignment="0" applyProtection="0">
      <alignment vertical="center"/>
    </xf>
    <xf numFmtId="0" fontId="11" fillId="32" borderId="0" applyNumberFormat="0" applyBorder="0" applyAlignment="0" applyProtection="0">
      <alignment vertical="center"/>
    </xf>
    <xf numFmtId="0" fontId="14" fillId="33" borderId="0" applyNumberFormat="0" applyBorder="0" applyAlignment="0" applyProtection="0">
      <alignment vertical="center"/>
    </xf>
  </cellStyleXfs>
  <cellXfs count="41">
    <xf numFmtId="0" fontId="0" fillId="0" borderId="0" xfId="0">
      <alignment vertical="center"/>
    </xf>
    <xf numFmtId="0" fontId="0" fillId="0" borderId="0" xfId="0" applyFill="1" applyAlignment="1">
      <alignment vertical="center" wrapText="1"/>
    </xf>
    <xf numFmtId="0" fontId="0" fillId="0" borderId="0" xfId="0" applyFill="1">
      <alignment vertical="center"/>
    </xf>
    <xf numFmtId="0" fontId="0" fillId="0" borderId="0" xfId="0" applyFill="1" applyAlignment="1">
      <alignment horizontal="center" vertical="center"/>
    </xf>
    <xf numFmtId="0" fontId="0" fillId="0" borderId="0" xfId="0" applyFill="1" applyAlignment="1">
      <alignment horizontal="left" vertical="center"/>
    </xf>
    <xf numFmtId="177" fontId="0" fillId="0" borderId="0" xfId="0" applyNumberFormat="1" applyFill="1" applyAlignment="1">
      <alignment horizontal="center" vertical="center"/>
    </xf>
    <xf numFmtId="0" fontId="1" fillId="0" borderId="0" xfId="0" applyFont="1" applyFill="1" applyBorder="1" applyAlignment="1" applyProtection="1">
      <alignment horizontal="center" vertical="center"/>
    </xf>
    <xf numFmtId="0" fontId="1" fillId="0" borderId="0" xfId="0" applyFont="1" applyFill="1" applyBorder="1" applyAlignment="1" applyProtection="1">
      <alignment horizontal="left" vertical="center"/>
    </xf>
    <xf numFmtId="177" fontId="1" fillId="0" borderId="0" xfId="0" applyNumberFormat="1" applyFont="1" applyFill="1" applyBorder="1" applyAlignment="1" applyProtection="1">
      <alignment horizontal="center" vertical="center"/>
    </xf>
    <xf numFmtId="0" fontId="2" fillId="0" borderId="1" xfId="0" applyFont="1" applyFill="1" applyBorder="1" applyAlignment="1" applyProtection="1">
      <alignment horizontal="center" vertical="center" wrapText="1"/>
    </xf>
    <xf numFmtId="176"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0" fontId="0" fillId="0" borderId="1" xfId="0" applyFill="1" applyBorder="1" applyAlignment="1">
      <alignment horizontal="center" vertical="center"/>
    </xf>
    <xf numFmtId="177"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xf>
    <xf numFmtId="0" fontId="0" fillId="0" borderId="1" xfId="0" applyFill="1" applyBorder="1" applyAlignment="1">
      <alignment horizontal="center" vertical="center" wrapText="1"/>
    </xf>
    <xf numFmtId="0" fontId="0" fillId="0" borderId="1" xfId="0" applyFill="1" applyBorder="1" applyAlignment="1">
      <alignment horizontal="left" vertical="center" wrapText="1"/>
    </xf>
    <xf numFmtId="176" fontId="0" fillId="0" borderId="1" xfId="0" applyNumberFormat="1" applyFill="1" applyBorder="1" applyAlignment="1">
      <alignment horizontal="center" vertical="center" wrapText="1"/>
    </xf>
    <xf numFmtId="177" fontId="0" fillId="0" borderId="1" xfId="0" applyNumberFormat="1" applyFill="1" applyBorder="1" applyAlignment="1">
      <alignment horizontal="center" vertical="center" wrapText="1"/>
    </xf>
    <xf numFmtId="0" fontId="0" fillId="0" borderId="1" xfId="0" applyNumberFormat="1" applyFill="1" applyBorder="1" applyAlignment="1">
      <alignment horizontal="center" vertical="center" wrapText="1"/>
    </xf>
    <xf numFmtId="177" fontId="0" fillId="0" borderId="1" xfId="0" applyNumberFormat="1" applyFill="1" applyBorder="1" applyAlignment="1">
      <alignment horizontal="center" vertical="center"/>
    </xf>
    <xf numFmtId="0" fontId="4" fillId="0" borderId="1" xfId="0" applyFont="1" applyFill="1" applyBorder="1" applyAlignment="1" applyProtection="1">
      <alignment horizontal="center" vertical="center" wrapText="1"/>
    </xf>
    <xf numFmtId="0" fontId="5" fillId="0" borderId="1" xfId="0" applyNumberFormat="1" applyFont="1" applyFill="1" applyBorder="1" applyAlignment="1">
      <alignment horizontal="center" vertical="center" wrapText="1"/>
    </xf>
    <xf numFmtId="0" fontId="0" fillId="2" borderId="1" xfId="0" applyFill="1" applyBorder="1" applyAlignment="1">
      <alignment horizontal="left" vertical="center" wrapText="1"/>
    </xf>
    <xf numFmtId="0" fontId="6" fillId="0" borderId="1" xfId="0" applyFont="1" applyFill="1" applyBorder="1" applyAlignment="1">
      <alignment horizontal="left" vertical="center" wrapText="1"/>
    </xf>
    <xf numFmtId="0" fontId="0" fillId="2" borderId="1" xfId="0" applyFill="1" applyBorder="1" applyAlignment="1">
      <alignment horizontal="center" vertical="center" wrapText="1"/>
    </xf>
    <xf numFmtId="0" fontId="0" fillId="0" borderId="0" xfId="0" applyFill="1" applyAlignment="1">
      <alignment vertical="center"/>
    </xf>
    <xf numFmtId="0" fontId="0" fillId="2" borderId="0" xfId="0" applyFill="1" applyAlignment="1">
      <alignment vertical="center"/>
    </xf>
    <xf numFmtId="0" fontId="0" fillId="2" borderId="0" xfId="0" applyFill="1" applyAlignment="1">
      <alignment horizontal="center" vertical="center"/>
    </xf>
    <xf numFmtId="0" fontId="0" fillId="2" borderId="0" xfId="0" applyFill="1" applyAlignment="1">
      <alignment horizontal="left" vertical="center"/>
    </xf>
    <xf numFmtId="0" fontId="7" fillId="0" borderId="0" xfId="0" applyFont="1" applyFill="1">
      <alignment vertical="center"/>
    </xf>
    <xf numFmtId="0" fontId="7" fillId="0" borderId="0" xfId="0" applyFont="1" applyFill="1" applyAlignment="1">
      <alignment horizontal="left" vertical="center"/>
    </xf>
    <xf numFmtId="0" fontId="7" fillId="0" borderId="0" xfId="0" applyFont="1" applyFill="1" applyAlignment="1">
      <alignment vertical="center" wrapText="1"/>
    </xf>
    <xf numFmtId="0" fontId="8" fillId="0" borderId="0" xfId="0" applyFont="1" applyFill="1" applyBorder="1" applyAlignment="1" applyProtection="1">
      <alignment horizontal="center" vertical="center"/>
    </xf>
    <xf numFmtId="0" fontId="9" fillId="0" borderId="1" xfId="0" applyFont="1" applyFill="1" applyBorder="1" applyAlignment="1" applyProtection="1">
      <alignment horizontal="center" vertical="center" wrapText="1"/>
    </xf>
    <xf numFmtId="0" fontId="10" fillId="0" borderId="1" xfId="0" applyFont="1" applyFill="1" applyBorder="1" applyAlignment="1">
      <alignment horizontal="center" vertical="center"/>
    </xf>
    <xf numFmtId="0" fontId="10" fillId="0" borderId="1" xfId="0" applyFont="1" applyFill="1" applyBorder="1" applyAlignment="1">
      <alignment horizontal="left" vertical="center"/>
    </xf>
    <xf numFmtId="0" fontId="7"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490"/>
  <sheetViews>
    <sheetView tabSelected="1" workbookViewId="0">
      <selection activeCell="A1" sqref="A1:B1"/>
    </sheetView>
  </sheetViews>
  <sheetFormatPr defaultColWidth="9" defaultRowHeight="14.4" outlineLevelCol="1"/>
  <cols>
    <col min="1" max="1" width="7.44444444444444" style="3" customWidth="1"/>
    <col min="2" max="2" width="92.2777777777778" style="3" customWidth="1"/>
    <col min="3" max="16384" width="9" style="2"/>
  </cols>
  <sheetData>
    <row r="1" ht="47" customHeight="1" spans="1:2">
      <c r="A1" s="35" t="s">
        <v>0</v>
      </c>
      <c r="B1" s="35"/>
    </row>
    <row r="2" s="32" customFormat="1" ht="38" customHeight="1" spans="1:2">
      <c r="A2" s="36" t="s">
        <v>1</v>
      </c>
      <c r="B2" s="36" t="s">
        <v>2</v>
      </c>
    </row>
    <row r="3" s="32" customFormat="1" ht="38" customHeight="1" spans="1:2">
      <c r="A3" s="36" t="str">
        <f>"合计（"&amp;COUNT(A4:A490)&amp;"个）"</f>
        <v>合计（465个）</v>
      </c>
      <c r="B3" s="36"/>
    </row>
    <row r="4" s="32" customFormat="1" ht="38" customHeight="1" spans="1:2">
      <c r="A4" s="37" t="str">
        <f>"先进制造业（"&amp;COUNT(A5:A136)&amp;"个）"</f>
        <v>先进制造业（129个）</v>
      </c>
      <c r="B4" s="37"/>
    </row>
    <row r="5" s="33" customFormat="1" ht="38" customHeight="1" spans="1:2">
      <c r="A5" s="38" t="str">
        <f>"制造业（"&amp;COUNT(A6:A99)&amp;"个）"</f>
        <v>制造业（94个）</v>
      </c>
      <c r="B5" s="38"/>
    </row>
    <row r="6" s="34" customFormat="1" ht="38" customHeight="1" spans="1:2">
      <c r="A6" s="39">
        <v>1</v>
      </c>
      <c r="B6" s="39" t="s">
        <v>3</v>
      </c>
    </row>
    <row r="7" s="34" customFormat="1" ht="38" customHeight="1" spans="1:2">
      <c r="A7" s="39">
        <v>2</v>
      </c>
      <c r="B7" s="39" t="s">
        <v>4</v>
      </c>
    </row>
    <row r="8" s="34" customFormat="1" ht="38" customHeight="1" spans="1:2">
      <c r="A8" s="39">
        <v>3</v>
      </c>
      <c r="B8" s="39" t="s">
        <v>5</v>
      </c>
    </row>
    <row r="9" s="34" customFormat="1" ht="38" customHeight="1" spans="1:2">
      <c r="A9" s="39">
        <v>4</v>
      </c>
      <c r="B9" s="39" t="s">
        <v>6</v>
      </c>
    </row>
    <row r="10" s="34" customFormat="1" ht="38" customHeight="1" spans="1:2">
      <c r="A10" s="39">
        <v>5</v>
      </c>
      <c r="B10" s="39" t="s">
        <v>7</v>
      </c>
    </row>
    <row r="11" s="34" customFormat="1" ht="38" customHeight="1" spans="1:2">
      <c r="A11" s="39">
        <v>6</v>
      </c>
      <c r="B11" s="39" t="s">
        <v>8</v>
      </c>
    </row>
    <row r="12" s="34" customFormat="1" ht="38" customHeight="1" spans="1:2">
      <c r="A12" s="39">
        <v>7</v>
      </c>
      <c r="B12" s="39" t="s">
        <v>9</v>
      </c>
    </row>
    <row r="13" s="34" customFormat="1" ht="38" customHeight="1" spans="1:2">
      <c r="A13" s="39">
        <v>8</v>
      </c>
      <c r="B13" s="39" t="s">
        <v>10</v>
      </c>
    </row>
    <row r="14" s="34" customFormat="1" ht="38" customHeight="1" spans="1:2">
      <c r="A14" s="39">
        <v>9</v>
      </c>
      <c r="B14" s="39" t="s">
        <v>11</v>
      </c>
    </row>
    <row r="15" s="34" customFormat="1" ht="38" customHeight="1" spans="1:2">
      <c r="A15" s="39">
        <v>10</v>
      </c>
      <c r="B15" s="39" t="s">
        <v>12</v>
      </c>
    </row>
    <row r="16" s="34" customFormat="1" ht="38" customHeight="1" spans="1:2">
      <c r="A16" s="39">
        <v>11</v>
      </c>
      <c r="B16" s="39" t="s">
        <v>13</v>
      </c>
    </row>
    <row r="17" s="34" customFormat="1" ht="38" customHeight="1" spans="1:2">
      <c r="A17" s="39">
        <v>12</v>
      </c>
      <c r="B17" s="39" t="s">
        <v>14</v>
      </c>
    </row>
    <row r="18" s="34" customFormat="1" ht="38" customHeight="1" spans="1:2">
      <c r="A18" s="39">
        <v>13</v>
      </c>
      <c r="B18" s="39" t="s">
        <v>15</v>
      </c>
    </row>
    <row r="19" s="34" customFormat="1" ht="38" customHeight="1" spans="1:2">
      <c r="A19" s="39">
        <v>14</v>
      </c>
      <c r="B19" s="39" t="s">
        <v>16</v>
      </c>
    </row>
    <row r="20" s="34" customFormat="1" ht="38" customHeight="1" spans="1:2">
      <c r="A20" s="39">
        <v>15</v>
      </c>
      <c r="B20" s="39" t="s">
        <v>17</v>
      </c>
    </row>
    <row r="21" s="34" customFormat="1" ht="38" customHeight="1" spans="1:2">
      <c r="A21" s="39">
        <v>16</v>
      </c>
      <c r="B21" s="39" t="s">
        <v>18</v>
      </c>
    </row>
    <row r="22" s="34" customFormat="1" ht="38" customHeight="1" spans="1:2">
      <c r="A22" s="39">
        <v>17</v>
      </c>
      <c r="B22" s="39" t="s">
        <v>19</v>
      </c>
    </row>
    <row r="23" s="34" customFormat="1" ht="38" customHeight="1" spans="1:2">
      <c r="A23" s="39">
        <v>18</v>
      </c>
      <c r="B23" s="39" t="s">
        <v>20</v>
      </c>
    </row>
    <row r="24" s="34" customFormat="1" ht="38" customHeight="1" spans="1:2">
      <c r="A24" s="39">
        <v>19</v>
      </c>
      <c r="B24" s="39" t="s">
        <v>21</v>
      </c>
    </row>
    <row r="25" s="34" customFormat="1" ht="38" customHeight="1" spans="1:2">
      <c r="A25" s="39">
        <v>20</v>
      </c>
      <c r="B25" s="39" t="s">
        <v>22</v>
      </c>
    </row>
    <row r="26" s="34" customFormat="1" ht="38" customHeight="1" spans="1:2">
      <c r="A26" s="39">
        <v>21</v>
      </c>
      <c r="B26" s="39" t="s">
        <v>23</v>
      </c>
    </row>
    <row r="27" s="34" customFormat="1" ht="38" customHeight="1" spans="1:2">
      <c r="A27" s="39">
        <v>22</v>
      </c>
      <c r="B27" s="39" t="s">
        <v>24</v>
      </c>
    </row>
    <row r="28" s="34" customFormat="1" ht="38" customHeight="1" spans="1:2">
      <c r="A28" s="39">
        <v>23</v>
      </c>
      <c r="B28" s="39" t="s">
        <v>25</v>
      </c>
    </row>
    <row r="29" s="34" customFormat="1" ht="38" customHeight="1" spans="1:2">
      <c r="A29" s="39">
        <v>24</v>
      </c>
      <c r="B29" s="39" t="s">
        <v>26</v>
      </c>
    </row>
    <row r="30" s="34" customFormat="1" ht="38" customHeight="1" spans="1:2">
      <c r="A30" s="39">
        <v>25</v>
      </c>
      <c r="B30" s="39" t="s">
        <v>27</v>
      </c>
    </row>
    <row r="31" s="34" customFormat="1" ht="38" customHeight="1" spans="1:2">
      <c r="A31" s="39">
        <v>26</v>
      </c>
      <c r="B31" s="39" t="s">
        <v>28</v>
      </c>
    </row>
    <row r="32" s="34" customFormat="1" ht="38" customHeight="1" spans="1:2">
      <c r="A32" s="39">
        <v>27</v>
      </c>
      <c r="B32" s="39" t="s">
        <v>29</v>
      </c>
    </row>
    <row r="33" s="34" customFormat="1" ht="38" customHeight="1" spans="1:2">
      <c r="A33" s="39">
        <v>28</v>
      </c>
      <c r="B33" s="39" t="s">
        <v>30</v>
      </c>
    </row>
    <row r="34" s="34" customFormat="1" ht="38" customHeight="1" spans="1:2">
      <c r="A34" s="39">
        <v>29</v>
      </c>
      <c r="B34" s="39" t="s">
        <v>31</v>
      </c>
    </row>
    <row r="35" s="34" customFormat="1" ht="38" customHeight="1" spans="1:2">
      <c r="A35" s="39">
        <v>30</v>
      </c>
      <c r="B35" s="39" t="s">
        <v>32</v>
      </c>
    </row>
    <row r="36" s="34" customFormat="1" ht="38" customHeight="1" spans="1:2">
      <c r="A36" s="39">
        <v>31</v>
      </c>
      <c r="B36" s="39" t="s">
        <v>33</v>
      </c>
    </row>
    <row r="37" s="32" customFormat="1" ht="38" customHeight="1" spans="1:2">
      <c r="A37" s="39">
        <v>32</v>
      </c>
      <c r="B37" s="39" t="s">
        <v>34</v>
      </c>
    </row>
    <row r="38" s="34" customFormat="1" ht="38" customHeight="1" spans="1:2">
      <c r="A38" s="39">
        <v>33</v>
      </c>
      <c r="B38" s="39" t="s">
        <v>35</v>
      </c>
    </row>
    <row r="39" s="32" customFormat="1" ht="38" customHeight="1" spans="1:2">
      <c r="A39" s="39">
        <v>34</v>
      </c>
      <c r="B39" s="39" t="s">
        <v>36</v>
      </c>
    </row>
    <row r="40" s="32" customFormat="1" ht="38" customHeight="1" spans="1:2">
      <c r="A40" s="39">
        <v>35</v>
      </c>
      <c r="B40" s="39" t="s">
        <v>37</v>
      </c>
    </row>
    <row r="41" s="32" customFormat="1" ht="38" customHeight="1" spans="1:2">
      <c r="A41" s="39">
        <v>36</v>
      </c>
      <c r="B41" s="39" t="s">
        <v>38</v>
      </c>
    </row>
    <row r="42" s="32" customFormat="1" ht="38" customHeight="1" spans="1:2">
      <c r="A42" s="39">
        <v>37</v>
      </c>
      <c r="B42" s="39" t="s">
        <v>39</v>
      </c>
    </row>
    <row r="43" s="32" customFormat="1" ht="38" customHeight="1" spans="1:2">
      <c r="A43" s="39">
        <v>38</v>
      </c>
      <c r="B43" s="39" t="s">
        <v>40</v>
      </c>
    </row>
    <row r="44" s="32" customFormat="1" ht="38" customHeight="1" spans="1:2">
      <c r="A44" s="39">
        <v>39</v>
      </c>
      <c r="B44" s="39" t="s">
        <v>41</v>
      </c>
    </row>
    <row r="45" s="32" customFormat="1" ht="38" customHeight="1" spans="1:2">
      <c r="A45" s="39">
        <v>40</v>
      </c>
      <c r="B45" s="39" t="s">
        <v>42</v>
      </c>
    </row>
    <row r="46" s="32" customFormat="1" ht="38" customHeight="1" spans="1:2">
      <c r="A46" s="39">
        <v>41</v>
      </c>
      <c r="B46" s="39" t="s">
        <v>43</v>
      </c>
    </row>
    <row r="47" s="32" customFormat="1" ht="38" customHeight="1" spans="1:2">
      <c r="A47" s="39">
        <v>42</v>
      </c>
      <c r="B47" s="39" t="s">
        <v>44</v>
      </c>
    </row>
    <row r="48" s="32" customFormat="1" ht="38" customHeight="1" spans="1:2">
      <c r="A48" s="39">
        <v>43</v>
      </c>
      <c r="B48" s="39" t="s">
        <v>45</v>
      </c>
    </row>
    <row r="49" s="32" customFormat="1" ht="38" customHeight="1" spans="1:2">
      <c r="A49" s="39">
        <v>44</v>
      </c>
      <c r="B49" s="39" t="s">
        <v>46</v>
      </c>
    </row>
    <row r="50" s="32" customFormat="1" ht="38" customHeight="1" spans="1:2">
      <c r="A50" s="39">
        <v>45</v>
      </c>
      <c r="B50" s="39" t="s">
        <v>47</v>
      </c>
    </row>
    <row r="51" s="32" customFormat="1" ht="38" customHeight="1" spans="1:2">
      <c r="A51" s="39">
        <v>46</v>
      </c>
      <c r="B51" s="39" t="s">
        <v>48</v>
      </c>
    </row>
    <row r="52" s="32" customFormat="1" ht="38" customHeight="1" spans="1:2">
      <c r="A52" s="39">
        <v>47</v>
      </c>
      <c r="B52" s="39" t="s">
        <v>49</v>
      </c>
    </row>
    <row r="53" s="32" customFormat="1" ht="38" customHeight="1" spans="1:2">
      <c r="A53" s="39">
        <v>48</v>
      </c>
      <c r="B53" s="39" t="s">
        <v>50</v>
      </c>
    </row>
    <row r="54" s="32" customFormat="1" ht="38" customHeight="1" spans="1:2">
      <c r="A54" s="39">
        <v>49</v>
      </c>
      <c r="B54" s="39" t="s">
        <v>51</v>
      </c>
    </row>
    <row r="55" s="32" customFormat="1" ht="38" customHeight="1" spans="1:2">
      <c r="A55" s="39">
        <v>50</v>
      </c>
      <c r="B55" s="39" t="s">
        <v>52</v>
      </c>
    </row>
    <row r="56" s="32" customFormat="1" ht="38" customHeight="1" spans="1:2">
      <c r="A56" s="39">
        <v>51</v>
      </c>
      <c r="B56" s="39" t="s">
        <v>53</v>
      </c>
    </row>
    <row r="57" s="32" customFormat="1" ht="38" customHeight="1" spans="1:2">
      <c r="A57" s="39">
        <v>52</v>
      </c>
      <c r="B57" s="39" t="s">
        <v>54</v>
      </c>
    </row>
    <row r="58" s="32" customFormat="1" ht="38" customHeight="1" spans="1:2">
      <c r="A58" s="39">
        <v>53</v>
      </c>
      <c r="B58" s="39" t="s">
        <v>55</v>
      </c>
    </row>
    <row r="59" s="32" customFormat="1" ht="38" customHeight="1" spans="1:2">
      <c r="A59" s="39">
        <v>54</v>
      </c>
      <c r="B59" s="39" t="s">
        <v>56</v>
      </c>
    </row>
    <row r="60" s="32" customFormat="1" ht="38" customHeight="1" spans="1:2">
      <c r="A60" s="39">
        <v>55</v>
      </c>
      <c r="B60" s="39" t="s">
        <v>57</v>
      </c>
    </row>
    <row r="61" s="32" customFormat="1" ht="38" customHeight="1" spans="1:2">
      <c r="A61" s="39">
        <v>56</v>
      </c>
      <c r="B61" s="39" t="s">
        <v>58</v>
      </c>
    </row>
    <row r="62" s="32" customFormat="1" ht="38" customHeight="1" spans="1:2">
      <c r="A62" s="39">
        <v>57</v>
      </c>
      <c r="B62" s="39" t="s">
        <v>59</v>
      </c>
    </row>
    <row r="63" s="32" customFormat="1" ht="38" customHeight="1" spans="1:2">
      <c r="A63" s="39">
        <v>58</v>
      </c>
      <c r="B63" s="39" t="s">
        <v>60</v>
      </c>
    </row>
    <row r="64" s="32" customFormat="1" ht="38" customHeight="1" spans="1:2">
      <c r="A64" s="39">
        <v>59</v>
      </c>
      <c r="B64" s="39" t="s">
        <v>61</v>
      </c>
    </row>
    <row r="65" s="32" customFormat="1" ht="38" customHeight="1" spans="1:2">
      <c r="A65" s="39">
        <v>60</v>
      </c>
      <c r="B65" s="39" t="s">
        <v>62</v>
      </c>
    </row>
    <row r="66" s="32" customFormat="1" ht="38" customHeight="1" spans="1:2">
      <c r="A66" s="39">
        <v>61</v>
      </c>
      <c r="B66" s="39" t="s">
        <v>63</v>
      </c>
    </row>
    <row r="67" s="32" customFormat="1" ht="38" customHeight="1" spans="1:2">
      <c r="A67" s="39">
        <v>62</v>
      </c>
      <c r="B67" s="39" t="s">
        <v>64</v>
      </c>
    </row>
    <row r="68" s="32" customFormat="1" ht="38" customHeight="1" spans="1:2">
      <c r="A68" s="39">
        <v>63</v>
      </c>
      <c r="B68" s="39" t="s">
        <v>65</v>
      </c>
    </row>
    <row r="69" s="32" customFormat="1" ht="38" customHeight="1" spans="1:2">
      <c r="A69" s="39">
        <v>64</v>
      </c>
      <c r="B69" s="39" t="s">
        <v>66</v>
      </c>
    </row>
    <row r="70" s="32" customFormat="1" ht="38" customHeight="1" spans="1:2">
      <c r="A70" s="39">
        <v>65</v>
      </c>
      <c r="B70" s="39" t="s">
        <v>67</v>
      </c>
    </row>
    <row r="71" s="32" customFormat="1" ht="38" customHeight="1" spans="1:2">
      <c r="A71" s="39">
        <v>66</v>
      </c>
      <c r="B71" s="39" t="s">
        <v>68</v>
      </c>
    </row>
    <row r="72" s="32" customFormat="1" ht="38" customHeight="1" spans="1:2">
      <c r="A72" s="39">
        <v>67</v>
      </c>
      <c r="B72" s="39" t="s">
        <v>69</v>
      </c>
    </row>
    <row r="73" s="32" customFormat="1" ht="38" customHeight="1" spans="1:2">
      <c r="A73" s="39">
        <v>68</v>
      </c>
      <c r="B73" s="39" t="s">
        <v>70</v>
      </c>
    </row>
    <row r="74" s="32" customFormat="1" ht="38" customHeight="1" spans="1:2">
      <c r="A74" s="39">
        <v>69</v>
      </c>
      <c r="B74" s="39" t="s">
        <v>71</v>
      </c>
    </row>
    <row r="75" s="32" customFormat="1" ht="38" customHeight="1" spans="1:2">
      <c r="A75" s="39">
        <v>70</v>
      </c>
      <c r="B75" s="39" t="s">
        <v>72</v>
      </c>
    </row>
    <row r="76" s="32" customFormat="1" ht="38" customHeight="1" spans="1:2">
      <c r="A76" s="39">
        <v>71</v>
      </c>
      <c r="B76" s="39" t="s">
        <v>73</v>
      </c>
    </row>
    <row r="77" s="32" customFormat="1" ht="38" customHeight="1" spans="1:2">
      <c r="A77" s="39">
        <v>72</v>
      </c>
      <c r="B77" s="39" t="s">
        <v>74</v>
      </c>
    </row>
    <row r="78" s="32" customFormat="1" ht="38" customHeight="1" spans="1:2">
      <c r="A78" s="39">
        <v>73</v>
      </c>
      <c r="B78" s="39" t="s">
        <v>75</v>
      </c>
    </row>
    <row r="79" s="32" customFormat="1" ht="38" customHeight="1" spans="1:2">
      <c r="A79" s="39">
        <v>74</v>
      </c>
      <c r="B79" s="39" t="s">
        <v>76</v>
      </c>
    </row>
    <row r="80" s="32" customFormat="1" ht="38" customHeight="1" spans="1:2">
      <c r="A80" s="39">
        <v>75</v>
      </c>
      <c r="B80" s="39" t="s">
        <v>77</v>
      </c>
    </row>
    <row r="81" s="32" customFormat="1" ht="38" customHeight="1" spans="1:2">
      <c r="A81" s="39">
        <v>76</v>
      </c>
      <c r="B81" s="39" t="s">
        <v>78</v>
      </c>
    </row>
    <row r="82" s="32" customFormat="1" ht="38" customHeight="1" spans="1:2">
      <c r="A82" s="39">
        <v>77</v>
      </c>
      <c r="B82" s="39" t="s">
        <v>79</v>
      </c>
    </row>
    <row r="83" s="32" customFormat="1" ht="38" customHeight="1" spans="1:2">
      <c r="A83" s="39">
        <v>78</v>
      </c>
      <c r="B83" s="39" t="s">
        <v>80</v>
      </c>
    </row>
    <row r="84" s="32" customFormat="1" ht="38" customHeight="1" spans="1:2">
      <c r="A84" s="39">
        <v>79</v>
      </c>
      <c r="B84" s="39" t="s">
        <v>81</v>
      </c>
    </row>
    <row r="85" s="32" customFormat="1" ht="38" customHeight="1" spans="1:2">
      <c r="A85" s="39">
        <v>80</v>
      </c>
      <c r="B85" s="39" t="s">
        <v>82</v>
      </c>
    </row>
    <row r="86" s="32" customFormat="1" ht="38" customHeight="1" spans="1:2">
      <c r="A86" s="39">
        <v>81</v>
      </c>
      <c r="B86" s="39" t="s">
        <v>83</v>
      </c>
    </row>
    <row r="87" s="32" customFormat="1" ht="38" customHeight="1" spans="1:2">
      <c r="A87" s="39">
        <v>82</v>
      </c>
      <c r="B87" s="39" t="s">
        <v>84</v>
      </c>
    </row>
    <row r="88" s="32" customFormat="1" ht="38" customHeight="1" spans="1:2">
      <c r="A88" s="39">
        <v>83</v>
      </c>
      <c r="B88" s="39" t="s">
        <v>85</v>
      </c>
    </row>
    <row r="89" s="32" customFormat="1" ht="38" customHeight="1" spans="1:2">
      <c r="A89" s="39">
        <v>84</v>
      </c>
      <c r="B89" s="39" t="s">
        <v>86</v>
      </c>
    </row>
    <row r="90" s="32" customFormat="1" ht="38" customHeight="1" spans="1:2">
      <c r="A90" s="39">
        <v>85</v>
      </c>
      <c r="B90" s="39" t="s">
        <v>87</v>
      </c>
    </row>
    <row r="91" s="32" customFormat="1" ht="38" customHeight="1" spans="1:2">
      <c r="A91" s="39">
        <v>86</v>
      </c>
      <c r="B91" s="39" t="s">
        <v>88</v>
      </c>
    </row>
    <row r="92" s="32" customFormat="1" ht="38" customHeight="1" spans="1:2">
      <c r="A92" s="39">
        <v>87</v>
      </c>
      <c r="B92" s="39" t="s">
        <v>89</v>
      </c>
    </row>
    <row r="93" s="32" customFormat="1" ht="38" customHeight="1" spans="1:2">
      <c r="A93" s="39">
        <v>88</v>
      </c>
      <c r="B93" s="39" t="s">
        <v>90</v>
      </c>
    </row>
    <row r="94" s="32" customFormat="1" ht="38" customHeight="1" spans="1:2">
      <c r="A94" s="39">
        <v>89</v>
      </c>
      <c r="B94" s="39" t="s">
        <v>91</v>
      </c>
    </row>
    <row r="95" s="32" customFormat="1" ht="38" customHeight="1" spans="1:2">
      <c r="A95" s="39">
        <v>90</v>
      </c>
      <c r="B95" s="39" t="s">
        <v>92</v>
      </c>
    </row>
    <row r="96" s="32" customFormat="1" ht="38" customHeight="1" spans="1:2">
      <c r="A96" s="39">
        <v>91</v>
      </c>
      <c r="B96" s="39" t="s">
        <v>93</v>
      </c>
    </row>
    <row r="97" s="32" customFormat="1" ht="38" customHeight="1" spans="1:2">
      <c r="A97" s="39">
        <v>92</v>
      </c>
      <c r="B97" s="39" t="s">
        <v>94</v>
      </c>
    </row>
    <row r="98" s="32" customFormat="1" ht="38" customHeight="1" spans="1:2">
      <c r="A98" s="39">
        <v>93</v>
      </c>
      <c r="B98" s="39" t="s">
        <v>95</v>
      </c>
    </row>
    <row r="99" s="32" customFormat="1" ht="38" customHeight="1" spans="1:2">
      <c r="A99" s="39">
        <v>94</v>
      </c>
      <c r="B99" s="39" t="s">
        <v>96</v>
      </c>
    </row>
    <row r="100" s="32" customFormat="1" ht="38" customHeight="1" spans="1:2">
      <c r="A100" s="38" t="str">
        <f>"战略性新兴产业（"&amp;COUNT(A101:A133)&amp;"个）"</f>
        <v>战略性新兴产业（33个）</v>
      </c>
      <c r="B100" s="38"/>
    </row>
    <row r="101" s="32" customFormat="1" ht="38" customHeight="1" spans="1:2">
      <c r="A101" s="40">
        <v>1</v>
      </c>
      <c r="B101" s="39" t="s">
        <v>97</v>
      </c>
    </row>
    <row r="102" s="32" customFormat="1" ht="38" customHeight="1" spans="1:2">
      <c r="A102" s="40">
        <v>2</v>
      </c>
      <c r="B102" s="39" t="s">
        <v>98</v>
      </c>
    </row>
    <row r="103" s="32" customFormat="1" ht="38" customHeight="1" spans="1:2">
      <c r="A103" s="40">
        <v>3</v>
      </c>
      <c r="B103" s="39" t="s">
        <v>99</v>
      </c>
    </row>
    <row r="104" s="32" customFormat="1" ht="38" customHeight="1" spans="1:2">
      <c r="A104" s="40">
        <v>4</v>
      </c>
      <c r="B104" s="39" t="s">
        <v>100</v>
      </c>
    </row>
    <row r="105" s="32" customFormat="1" ht="38" customHeight="1" spans="1:2">
      <c r="A105" s="40">
        <v>5</v>
      </c>
      <c r="B105" s="39" t="s">
        <v>101</v>
      </c>
    </row>
    <row r="106" s="32" customFormat="1" ht="38" customHeight="1" spans="1:2">
      <c r="A106" s="40">
        <v>6</v>
      </c>
      <c r="B106" s="39" t="s">
        <v>102</v>
      </c>
    </row>
    <row r="107" s="32" customFormat="1" ht="38" customHeight="1" spans="1:2">
      <c r="A107" s="40">
        <v>7</v>
      </c>
      <c r="B107" s="39" t="s">
        <v>103</v>
      </c>
    </row>
    <row r="108" s="32" customFormat="1" ht="38" customHeight="1" spans="1:2">
      <c r="A108" s="40">
        <v>8</v>
      </c>
      <c r="B108" s="39" t="s">
        <v>104</v>
      </c>
    </row>
    <row r="109" s="32" customFormat="1" ht="38" customHeight="1" spans="1:2">
      <c r="A109" s="40">
        <v>9</v>
      </c>
      <c r="B109" s="39" t="s">
        <v>105</v>
      </c>
    </row>
    <row r="110" s="32" customFormat="1" ht="38" customHeight="1" spans="1:2">
      <c r="A110" s="40">
        <v>10</v>
      </c>
      <c r="B110" s="39" t="s">
        <v>106</v>
      </c>
    </row>
    <row r="111" s="32" customFormat="1" ht="38" customHeight="1" spans="1:2">
      <c r="A111" s="40">
        <v>11</v>
      </c>
      <c r="B111" s="39" t="s">
        <v>107</v>
      </c>
    </row>
    <row r="112" s="32" customFormat="1" ht="38" customHeight="1" spans="1:2">
      <c r="A112" s="40">
        <v>12</v>
      </c>
      <c r="B112" s="39" t="s">
        <v>108</v>
      </c>
    </row>
    <row r="113" s="32" customFormat="1" ht="38" customHeight="1" spans="1:2">
      <c r="A113" s="40">
        <v>13</v>
      </c>
      <c r="B113" s="39" t="s">
        <v>109</v>
      </c>
    </row>
    <row r="114" s="32" customFormat="1" ht="38" customHeight="1" spans="1:2">
      <c r="A114" s="40">
        <v>14</v>
      </c>
      <c r="B114" s="39" t="s">
        <v>110</v>
      </c>
    </row>
    <row r="115" s="32" customFormat="1" ht="38" customHeight="1" spans="1:2">
      <c r="A115" s="40">
        <v>15</v>
      </c>
      <c r="B115" s="39" t="s">
        <v>111</v>
      </c>
    </row>
    <row r="116" s="32" customFormat="1" ht="38" customHeight="1" spans="1:2">
      <c r="A116" s="40">
        <v>16</v>
      </c>
      <c r="B116" s="39" t="s">
        <v>112</v>
      </c>
    </row>
    <row r="117" s="32" customFormat="1" ht="38" customHeight="1" spans="1:2">
      <c r="A117" s="40">
        <v>17</v>
      </c>
      <c r="B117" s="39" t="s">
        <v>113</v>
      </c>
    </row>
    <row r="118" s="32" customFormat="1" ht="38" customHeight="1" spans="1:2">
      <c r="A118" s="40">
        <v>18</v>
      </c>
      <c r="B118" s="39" t="s">
        <v>114</v>
      </c>
    </row>
    <row r="119" s="32" customFormat="1" ht="38" customHeight="1" spans="1:2">
      <c r="A119" s="40">
        <v>19</v>
      </c>
      <c r="B119" s="39" t="s">
        <v>115</v>
      </c>
    </row>
    <row r="120" s="32" customFormat="1" ht="38" customHeight="1" spans="1:2">
      <c r="A120" s="40">
        <v>20</v>
      </c>
      <c r="B120" s="39" t="s">
        <v>116</v>
      </c>
    </row>
    <row r="121" s="32" customFormat="1" ht="38" customHeight="1" spans="1:2">
      <c r="A121" s="40">
        <v>21</v>
      </c>
      <c r="B121" s="39" t="s">
        <v>117</v>
      </c>
    </row>
    <row r="122" s="32" customFormat="1" ht="38" customHeight="1" spans="1:2">
      <c r="A122" s="40">
        <v>22</v>
      </c>
      <c r="B122" s="39" t="s">
        <v>118</v>
      </c>
    </row>
    <row r="123" s="32" customFormat="1" ht="38" customHeight="1" spans="1:2">
      <c r="A123" s="40">
        <v>23</v>
      </c>
      <c r="B123" s="39" t="s">
        <v>119</v>
      </c>
    </row>
    <row r="124" s="32" customFormat="1" ht="38" customHeight="1" spans="1:2">
      <c r="A124" s="40">
        <v>24</v>
      </c>
      <c r="B124" s="39" t="s">
        <v>120</v>
      </c>
    </row>
    <row r="125" s="32" customFormat="1" ht="38" customHeight="1" spans="1:2">
      <c r="A125" s="40">
        <v>25</v>
      </c>
      <c r="B125" s="39" t="s">
        <v>121</v>
      </c>
    </row>
    <row r="126" s="32" customFormat="1" ht="38" customHeight="1" spans="1:2">
      <c r="A126" s="40">
        <v>26</v>
      </c>
      <c r="B126" s="39" t="s">
        <v>122</v>
      </c>
    </row>
    <row r="127" s="32" customFormat="1" ht="38" customHeight="1" spans="1:2">
      <c r="A127" s="40">
        <v>27</v>
      </c>
      <c r="B127" s="39" t="s">
        <v>123</v>
      </c>
    </row>
    <row r="128" s="32" customFormat="1" ht="38" customHeight="1" spans="1:2">
      <c r="A128" s="40">
        <v>28</v>
      </c>
      <c r="B128" s="39" t="s">
        <v>124</v>
      </c>
    </row>
    <row r="129" s="32" customFormat="1" ht="38" customHeight="1" spans="1:2">
      <c r="A129" s="40">
        <v>29</v>
      </c>
      <c r="B129" s="39" t="s">
        <v>125</v>
      </c>
    </row>
    <row r="130" s="32" customFormat="1" ht="38" customHeight="1" spans="1:2">
      <c r="A130" s="40">
        <v>30</v>
      </c>
      <c r="B130" s="39" t="s">
        <v>126</v>
      </c>
    </row>
    <row r="131" s="32" customFormat="1" ht="38" customHeight="1" spans="1:2">
      <c r="A131" s="40">
        <v>31</v>
      </c>
      <c r="B131" s="39" t="s">
        <v>127</v>
      </c>
    </row>
    <row r="132" s="32" customFormat="1" ht="38" customHeight="1" spans="1:2">
      <c r="A132" s="40">
        <v>32</v>
      </c>
      <c r="B132" s="39" t="s">
        <v>128</v>
      </c>
    </row>
    <row r="133" s="32" customFormat="1" ht="38" customHeight="1" spans="1:2">
      <c r="A133" s="40">
        <v>33</v>
      </c>
      <c r="B133" s="39" t="s">
        <v>129</v>
      </c>
    </row>
    <row r="134" s="32" customFormat="1" ht="38" customHeight="1" spans="1:2">
      <c r="A134" s="38" t="str">
        <f>"技改和园区提升（"&amp;COUNT(A135:A136)&amp;"个）"</f>
        <v>技改和园区提升（2个）</v>
      </c>
      <c r="B134" s="38"/>
    </row>
    <row r="135" s="32" customFormat="1" ht="38" customHeight="1" spans="1:2">
      <c r="A135" s="40">
        <v>1</v>
      </c>
      <c r="B135" s="39" t="s">
        <v>130</v>
      </c>
    </row>
    <row r="136" s="32" customFormat="1" ht="38" customHeight="1" spans="1:2">
      <c r="A136" s="40">
        <v>2</v>
      </c>
      <c r="B136" s="39" t="s">
        <v>131</v>
      </c>
    </row>
    <row r="137" s="32" customFormat="1" ht="38" customHeight="1" spans="1:2">
      <c r="A137" s="37" t="str">
        <f>"服务业（"&amp;COUNT(A138:A247)&amp;"个）"</f>
        <v>服务业（107个）</v>
      </c>
      <c r="B137" s="37"/>
    </row>
    <row r="138" s="32" customFormat="1" ht="38" customHeight="1" spans="1:2">
      <c r="A138" s="38" t="str">
        <f>"商贸、城市综合体（"&amp;COUNT(A139:A224)&amp;"个）"</f>
        <v>商贸、城市综合体（86个）</v>
      </c>
      <c r="B138" s="38"/>
    </row>
    <row r="139" s="32" customFormat="1" ht="38" customHeight="1" spans="1:2">
      <c r="A139" s="40">
        <v>1</v>
      </c>
      <c r="B139" s="39" t="s">
        <v>132</v>
      </c>
    </row>
    <row r="140" s="32" customFormat="1" ht="38" customHeight="1" spans="1:2">
      <c r="A140" s="40">
        <v>2</v>
      </c>
      <c r="B140" s="39" t="s">
        <v>133</v>
      </c>
    </row>
    <row r="141" s="32" customFormat="1" ht="38" customHeight="1" spans="1:2">
      <c r="A141" s="40">
        <v>3</v>
      </c>
      <c r="B141" s="39" t="s">
        <v>134</v>
      </c>
    </row>
    <row r="142" s="32" customFormat="1" ht="38" customHeight="1" spans="1:2">
      <c r="A142" s="40">
        <v>4</v>
      </c>
      <c r="B142" s="39" t="s">
        <v>135</v>
      </c>
    </row>
    <row r="143" s="32" customFormat="1" ht="38" customHeight="1" spans="1:2">
      <c r="A143" s="40">
        <v>5</v>
      </c>
      <c r="B143" s="39" t="s">
        <v>136</v>
      </c>
    </row>
    <row r="144" s="32" customFormat="1" ht="38" customHeight="1" spans="1:2">
      <c r="A144" s="40">
        <v>6</v>
      </c>
      <c r="B144" s="39" t="s">
        <v>137</v>
      </c>
    </row>
    <row r="145" s="32" customFormat="1" ht="38" customHeight="1" spans="1:2">
      <c r="A145" s="40">
        <v>7</v>
      </c>
      <c r="B145" s="39" t="s">
        <v>138</v>
      </c>
    </row>
    <row r="146" s="32" customFormat="1" ht="38" customHeight="1" spans="1:2">
      <c r="A146" s="40">
        <v>8</v>
      </c>
      <c r="B146" s="39" t="s">
        <v>139</v>
      </c>
    </row>
    <row r="147" s="32" customFormat="1" ht="38" customHeight="1" spans="1:2">
      <c r="A147" s="40">
        <v>9</v>
      </c>
      <c r="B147" s="39" t="s">
        <v>140</v>
      </c>
    </row>
    <row r="148" s="32" customFormat="1" ht="38" customHeight="1" spans="1:2">
      <c r="A148" s="40">
        <v>10</v>
      </c>
      <c r="B148" s="39" t="s">
        <v>141</v>
      </c>
    </row>
    <row r="149" s="32" customFormat="1" ht="38" customHeight="1" spans="1:2">
      <c r="A149" s="40">
        <v>11</v>
      </c>
      <c r="B149" s="39" t="s">
        <v>142</v>
      </c>
    </row>
    <row r="150" s="32" customFormat="1" ht="38" customHeight="1" spans="1:2">
      <c r="A150" s="40">
        <v>12</v>
      </c>
      <c r="B150" s="39" t="s">
        <v>143</v>
      </c>
    </row>
    <row r="151" s="32" customFormat="1" ht="38" customHeight="1" spans="1:2">
      <c r="A151" s="40">
        <v>13</v>
      </c>
      <c r="B151" s="39" t="s">
        <v>144</v>
      </c>
    </row>
    <row r="152" s="32" customFormat="1" ht="38" customHeight="1" spans="1:2">
      <c r="A152" s="40">
        <v>14</v>
      </c>
      <c r="B152" s="39" t="s">
        <v>145</v>
      </c>
    </row>
    <row r="153" s="32" customFormat="1" ht="38" customHeight="1" spans="1:2">
      <c r="A153" s="40">
        <v>15</v>
      </c>
      <c r="B153" s="39" t="s">
        <v>146</v>
      </c>
    </row>
    <row r="154" s="32" customFormat="1" ht="38" customHeight="1" spans="1:2">
      <c r="A154" s="40">
        <v>16</v>
      </c>
      <c r="B154" s="39" t="s">
        <v>147</v>
      </c>
    </row>
    <row r="155" s="32" customFormat="1" ht="38" customHeight="1" spans="1:2">
      <c r="A155" s="40">
        <v>17</v>
      </c>
      <c r="B155" s="39" t="s">
        <v>148</v>
      </c>
    </row>
    <row r="156" s="32" customFormat="1" ht="38" customHeight="1" spans="1:2">
      <c r="A156" s="40">
        <v>18</v>
      </c>
      <c r="B156" s="39" t="s">
        <v>149</v>
      </c>
    </row>
    <row r="157" s="32" customFormat="1" ht="38" customHeight="1" spans="1:2">
      <c r="A157" s="40">
        <v>19</v>
      </c>
      <c r="B157" s="39" t="s">
        <v>150</v>
      </c>
    </row>
    <row r="158" s="32" customFormat="1" ht="38" customHeight="1" spans="1:2">
      <c r="A158" s="40">
        <v>20</v>
      </c>
      <c r="B158" s="39" t="s">
        <v>151</v>
      </c>
    </row>
    <row r="159" s="32" customFormat="1" ht="38" customHeight="1" spans="1:2">
      <c r="A159" s="40">
        <v>21</v>
      </c>
      <c r="B159" s="39" t="s">
        <v>152</v>
      </c>
    </row>
    <row r="160" s="32" customFormat="1" ht="38" customHeight="1" spans="1:2">
      <c r="A160" s="40">
        <v>22</v>
      </c>
      <c r="B160" s="39" t="s">
        <v>153</v>
      </c>
    </row>
    <row r="161" s="32" customFormat="1" ht="38" customHeight="1" spans="1:2">
      <c r="A161" s="40">
        <v>23</v>
      </c>
      <c r="B161" s="39" t="s">
        <v>154</v>
      </c>
    </row>
    <row r="162" s="32" customFormat="1" ht="38" customHeight="1" spans="1:2">
      <c r="A162" s="40">
        <v>24</v>
      </c>
      <c r="B162" s="39" t="s">
        <v>155</v>
      </c>
    </row>
    <row r="163" s="32" customFormat="1" ht="38" customHeight="1" spans="1:2">
      <c r="A163" s="40">
        <v>25</v>
      </c>
      <c r="B163" s="39" t="s">
        <v>156</v>
      </c>
    </row>
    <row r="164" s="32" customFormat="1" ht="38" customHeight="1" spans="1:2">
      <c r="A164" s="40">
        <v>26</v>
      </c>
      <c r="B164" s="39" t="s">
        <v>157</v>
      </c>
    </row>
    <row r="165" s="32" customFormat="1" ht="38" customHeight="1" spans="1:2">
      <c r="A165" s="40">
        <v>27</v>
      </c>
      <c r="B165" s="39" t="s">
        <v>158</v>
      </c>
    </row>
    <row r="166" s="32" customFormat="1" ht="38" customHeight="1" spans="1:2">
      <c r="A166" s="40">
        <v>28</v>
      </c>
      <c r="B166" s="39" t="s">
        <v>159</v>
      </c>
    </row>
    <row r="167" s="32" customFormat="1" ht="38" customHeight="1" spans="1:2">
      <c r="A167" s="40">
        <v>29</v>
      </c>
      <c r="B167" s="39" t="s">
        <v>160</v>
      </c>
    </row>
    <row r="168" s="32" customFormat="1" ht="38" customHeight="1" spans="1:2">
      <c r="A168" s="40">
        <v>30</v>
      </c>
      <c r="B168" s="39" t="s">
        <v>161</v>
      </c>
    </row>
    <row r="169" s="32" customFormat="1" ht="38" customHeight="1" spans="1:2">
      <c r="A169" s="40">
        <v>31</v>
      </c>
      <c r="B169" s="39" t="s">
        <v>162</v>
      </c>
    </row>
    <row r="170" s="32" customFormat="1" ht="38" customHeight="1" spans="1:2">
      <c r="A170" s="40">
        <v>32</v>
      </c>
      <c r="B170" s="39" t="s">
        <v>163</v>
      </c>
    </row>
    <row r="171" s="32" customFormat="1" ht="38" customHeight="1" spans="1:2">
      <c r="A171" s="40">
        <v>33</v>
      </c>
      <c r="B171" s="39" t="s">
        <v>164</v>
      </c>
    </row>
    <row r="172" s="32" customFormat="1" ht="38" customHeight="1" spans="1:2">
      <c r="A172" s="40">
        <v>34</v>
      </c>
      <c r="B172" s="39" t="s">
        <v>165</v>
      </c>
    </row>
    <row r="173" s="32" customFormat="1" ht="38" customHeight="1" spans="1:2">
      <c r="A173" s="40">
        <v>35</v>
      </c>
      <c r="B173" s="39" t="s">
        <v>166</v>
      </c>
    </row>
    <row r="174" s="32" customFormat="1" ht="38" customHeight="1" spans="1:2">
      <c r="A174" s="40">
        <v>36</v>
      </c>
      <c r="B174" s="39" t="s">
        <v>167</v>
      </c>
    </row>
    <row r="175" s="32" customFormat="1" ht="38" customHeight="1" spans="1:2">
      <c r="A175" s="40">
        <v>37</v>
      </c>
      <c r="B175" s="39" t="s">
        <v>168</v>
      </c>
    </row>
    <row r="176" s="32" customFormat="1" ht="38" customHeight="1" spans="1:2">
      <c r="A176" s="40">
        <v>38</v>
      </c>
      <c r="B176" s="39" t="s">
        <v>169</v>
      </c>
    </row>
    <row r="177" s="32" customFormat="1" ht="38" customHeight="1" spans="1:2">
      <c r="A177" s="40">
        <v>39</v>
      </c>
      <c r="B177" s="39" t="s">
        <v>170</v>
      </c>
    </row>
    <row r="178" s="32" customFormat="1" ht="38" customHeight="1" spans="1:2">
      <c r="A178" s="40">
        <v>40</v>
      </c>
      <c r="B178" s="39" t="s">
        <v>171</v>
      </c>
    </row>
    <row r="179" s="32" customFormat="1" ht="38" customHeight="1" spans="1:2">
      <c r="A179" s="40">
        <v>41</v>
      </c>
      <c r="B179" s="39" t="s">
        <v>172</v>
      </c>
    </row>
    <row r="180" s="32" customFormat="1" ht="38" customHeight="1" spans="1:2">
      <c r="A180" s="40">
        <v>42</v>
      </c>
      <c r="B180" s="39" t="s">
        <v>173</v>
      </c>
    </row>
    <row r="181" s="32" customFormat="1" ht="38" customHeight="1" spans="1:2">
      <c r="A181" s="40">
        <v>43</v>
      </c>
      <c r="B181" s="39" t="s">
        <v>174</v>
      </c>
    </row>
    <row r="182" s="32" customFormat="1" ht="38" customHeight="1" spans="1:2">
      <c r="A182" s="40">
        <v>44</v>
      </c>
      <c r="B182" s="39" t="s">
        <v>175</v>
      </c>
    </row>
    <row r="183" s="32" customFormat="1" ht="38" customHeight="1" spans="1:2">
      <c r="A183" s="40">
        <v>45</v>
      </c>
      <c r="B183" s="39" t="s">
        <v>176</v>
      </c>
    </row>
    <row r="184" s="32" customFormat="1" ht="38" customHeight="1" spans="1:2">
      <c r="A184" s="40">
        <v>46</v>
      </c>
      <c r="B184" s="39" t="s">
        <v>177</v>
      </c>
    </row>
    <row r="185" s="32" customFormat="1" ht="38" customHeight="1" spans="1:2">
      <c r="A185" s="40">
        <v>47</v>
      </c>
      <c r="B185" s="39" t="s">
        <v>178</v>
      </c>
    </row>
    <row r="186" s="32" customFormat="1" ht="38" customHeight="1" spans="1:2">
      <c r="A186" s="40">
        <v>48</v>
      </c>
      <c r="B186" s="39" t="s">
        <v>179</v>
      </c>
    </row>
    <row r="187" s="32" customFormat="1" ht="38" customHeight="1" spans="1:2">
      <c r="A187" s="40">
        <v>49</v>
      </c>
      <c r="B187" s="39" t="s">
        <v>180</v>
      </c>
    </row>
    <row r="188" s="32" customFormat="1" ht="38" customHeight="1" spans="1:2">
      <c r="A188" s="40">
        <v>50</v>
      </c>
      <c r="B188" s="39" t="s">
        <v>181</v>
      </c>
    </row>
    <row r="189" s="32" customFormat="1" ht="38" customHeight="1" spans="1:2">
      <c r="A189" s="40">
        <v>51</v>
      </c>
      <c r="B189" s="39" t="s">
        <v>182</v>
      </c>
    </row>
    <row r="190" s="32" customFormat="1" ht="38" customHeight="1" spans="1:2">
      <c r="A190" s="40">
        <v>52</v>
      </c>
      <c r="B190" s="39" t="s">
        <v>183</v>
      </c>
    </row>
    <row r="191" s="32" customFormat="1" ht="38" customHeight="1" spans="1:2">
      <c r="A191" s="40">
        <v>53</v>
      </c>
      <c r="B191" s="39" t="s">
        <v>184</v>
      </c>
    </row>
    <row r="192" s="32" customFormat="1" ht="38" customHeight="1" spans="1:2">
      <c r="A192" s="40">
        <v>54</v>
      </c>
      <c r="B192" s="39" t="s">
        <v>185</v>
      </c>
    </row>
    <row r="193" s="32" customFormat="1" ht="38" customHeight="1" spans="1:2">
      <c r="A193" s="40">
        <v>55</v>
      </c>
      <c r="B193" s="39" t="s">
        <v>186</v>
      </c>
    </row>
    <row r="194" s="32" customFormat="1" ht="38" customHeight="1" spans="1:2">
      <c r="A194" s="40">
        <v>56</v>
      </c>
      <c r="B194" s="39" t="s">
        <v>187</v>
      </c>
    </row>
    <row r="195" s="32" customFormat="1" ht="38" customHeight="1" spans="1:2">
      <c r="A195" s="40">
        <v>57</v>
      </c>
      <c r="B195" s="39" t="s">
        <v>188</v>
      </c>
    </row>
    <row r="196" s="32" customFormat="1" ht="38" customHeight="1" spans="1:2">
      <c r="A196" s="40">
        <v>58</v>
      </c>
      <c r="B196" s="39" t="s">
        <v>189</v>
      </c>
    </row>
    <row r="197" s="32" customFormat="1" ht="38" customHeight="1" spans="1:2">
      <c r="A197" s="40">
        <v>59</v>
      </c>
      <c r="B197" s="39" t="s">
        <v>190</v>
      </c>
    </row>
    <row r="198" s="32" customFormat="1" ht="38" customHeight="1" spans="1:2">
      <c r="A198" s="40">
        <v>60</v>
      </c>
      <c r="B198" s="39" t="s">
        <v>191</v>
      </c>
    </row>
    <row r="199" s="32" customFormat="1" ht="38" customHeight="1" spans="1:2">
      <c r="A199" s="40">
        <v>61</v>
      </c>
      <c r="B199" s="39" t="s">
        <v>192</v>
      </c>
    </row>
    <row r="200" s="32" customFormat="1" ht="38" customHeight="1" spans="1:2">
      <c r="A200" s="40">
        <v>62</v>
      </c>
      <c r="B200" s="39" t="s">
        <v>193</v>
      </c>
    </row>
    <row r="201" s="32" customFormat="1" ht="38" customHeight="1" spans="1:2">
      <c r="A201" s="40">
        <v>63</v>
      </c>
      <c r="B201" s="39" t="s">
        <v>194</v>
      </c>
    </row>
    <row r="202" s="32" customFormat="1" ht="38" customHeight="1" spans="1:2">
      <c r="A202" s="40">
        <v>64</v>
      </c>
      <c r="B202" s="39" t="s">
        <v>195</v>
      </c>
    </row>
    <row r="203" s="32" customFormat="1" ht="38" customHeight="1" spans="1:2">
      <c r="A203" s="40">
        <v>65</v>
      </c>
      <c r="B203" s="39" t="s">
        <v>196</v>
      </c>
    </row>
    <row r="204" s="32" customFormat="1" ht="38" customHeight="1" spans="1:2">
      <c r="A204" s="40">
        <v>66</v>
      </c>
      <c r="B204" s="39" t="s">
        <v>197</v>
      </c>
    </row>
    <row r="205" s="32" customFormat="1" ht="38" customHeight="1" spans="1:2">
      <c r="A205" s="40">
        <v>67</v>
      </c>
      <c r="B205" s="39" t="s">
        <v>198</v>
      </c>
    </row>
    <row r="206" s="32" customFormat="1" ht="38" customHeight="1" spans="1:2">
      <c r="A206" s="40">
        <v>68</v>
      </c>
      <c r="B206" s="39" t="s">
        <v>199</v>
      </c>
    </row>
    <row r="207" s="32" customFormat="1" ht="38" customHeight="1" spans="1:2">
      <c r="A207" s="40">
        <v>69</v>
      </c>
      <c r="B207" s="39" t="s">
        <v>200</v>
      </c>
    </row>
    <row r="208" s="32" customFormat="1" ht="38" customHeight="1" spans="1:2">
      <c r="A208" s="40">
        <v>70</v>
      </c>
      <c r="B208" s="39" t="s">
        <v>201</v>
      </c>
    </row>
    <row r="209" s="32" customFormat="1" ht="38" customHeight="1" spans="1:2">
      <c r="A209" s="40">
        <v>71</v>
      </c>
      <c r="B209" s="39" t="s">
        <v>202</v>
      </c>
    </row>
    <row r="210" s="32" customFormat="1" ht="38" customHeight="1" spans="1:2">
      <c r="A210" s="40">
        <v>72</v>
      </c>
      <c r="B210" s="39" t="s">
        <v>203</v>
      </c>
    </row>
    <row r="211" s="32" customFormat="1" ht="38" customHeight="1" spans="1:2">
      <c r="A211" s="40">
        <v>73</v>
      </c>
      <c r="B211" s="39" t="s">
        <v>204</v>
      </c>
    </row>
    <row r="212" s="32" customFormat="1" ht="38" customHeight="1" spans="1:2">
      <c r="A212" s="40">
        <v>74</v>
      </c>
      <c r="B212" s="39" t="s">
        <v>205</v>
      </c>
    </row>
    <row r="213" s="32" customFormat="1" ht="38" customHeight="1" spans="1:2">
      <c r="A213" s="40">
        <v>75</v>
      </c>
      <c r="B213" s="39" t="s">
        <v>206</v>
      </c>
    </row>
    <row r="214" s="32" customFormat="1" ht="38" customHeight="1" spans="1:2">
      <c r="A214" s="40">
        <v>76</v>
      </c>
      <c r="B214" s="39" t="s">
        <v>207</v>
      </c>
    </row>
    <row r="215" s="32" customFormat="1" ht="38" customHeight="1" spans="1:2">
      <c r="A215" s="40">
        <v>77</v>
      </c>
      <c r="B215" s="39" t="s">
        <v>208</v>
      </c>
    </row>
    <row r="216" s="32" customFormat="1" ht="38" customHeight="1" spans="1:2">
      <c r="A216" s="40">
        <v>78</v>
      </c>
      <c r="B216" s="39" t="s">
        <v>209</v>
      </c>
    </row>
    <row r="217" s="32" customFormat="1" ht="38" customHeight="1" spans="1:2">
      <c r="A217" s="40">
        <v>79</v>
      </c>
      <c r="B217" s="39" t="s">
        <v>210</v>
      </c>
    </row>
    <row r="218" s="32" customFormat="1" ht="38" customHeight="1" spans="1:2">
      <c r="A218" s="40">
        <v>80</v>
      </c>
      <c r="B218" s="39" t="s">
        <v>211</v>
      </c>
    </row>
    <row r="219" s="32" customFormat="1" ht="38" customHeight="1" spans="1:2">
      <c r="A219" s="40">
        <v>81</v>
      </c>
      <c r="B219" s="39" t="s">
        <v>212</v>
      </c>
    </row>
    <row r="220" s="32" customFormat="1" ht="38" customHeight="1" spans="1:2">
      <c r="A220" s="40">
        <v>82</v>
      </c>
      <c r="B220" s="39" t="s">
        <v>213</v>
      </c>
    </row>
    <row r="221" s="32" customFormat="1" ht="38" customHeight="1" spans="1:2">
      <c r="A221" s="40">
        <v>83</v>
      </c>
      <c r="B221" s="39" t="s">
        <v>214</v>
      </c>
    </row>
    <row r="222" s="32" customFormat="1" ht="38" customHeight="1" spans="1:2">
      <c r="A222" s="40">
        <v>84</v>
      </c>
      <c r="B222" s="39" t="s">
        <v>215</v>
      </c>
    </row>
    <row r="223" s="32" customFormat="1" ht="38" customHeight="1" spans="1:2">
      <c r="A223" s="40">
        <v>85</v>
      </c>
      <c r="B223" s="39" t="s">
        <v>216</v>
      </c>
    </row>
    <row r="224" s="32" customFormat="1" ht="38" customHeight="1" spans="1:2">
      <c r="A224" s="40">
        <v>86</v>
      </c>
      <c r="B224" s="39" t="s">
        <v>217</v>
      </c>
    </row>
    <row r="225" s="32" customFormat="1" ht="38" customHeight="1" spans="1:2">
      <c r="A225" s="38" t="str">
        <f>"物流、会展（"&amp;COUNT(A226:A241)&amp;"个）"</f>
        <v>物流、会展（16个）</v>
      </c>
      <c r="B225" s="38"/>
    </row>
    <row r="226" s="32" customFormat="1" ht="38" customHeight="1" spans="1:2">
      <c r="A226" s="40">
        <v>1</v>
      </c>
      <c r="B226" s="39" t="s">
        <v>218</v>
      </c>
    </row>
    <row r="227" s="32" customFormat="1" ht="38" customHeight="1" spans="1:2">
      <c r="A227" s="40">
        <v>2</v>
      </c>
      <c r="B227" s="39" t="s">
        <v>219</v>
      </c>
    </row>
    <row r="228" s="32" customFormat="1" ht="38" customHeight="1" spans="1:2">
      <c r="A228" s="40">
        <v>3</v>
      </c>
      <c r="B228" s="39" t="s">
        <v>220</v>
      </c>
    </row>
    <row r="229" s="32" customFormat="1" ht="38" customHeight="1" spans="1:2">
      <c r="A229" s="40">
        <v>4</v>
      </c>
      <c r="B229" s="39" t="s">
        <v>221</v>
      </c>
    </row>
    <row r="230" s="32" customFormat="1" ht="38" customHeight="1" spans="1:2">
      <c r="A230" s="40">
        <v>5</v>
      </c>
      <c r="B230" s="39" t="s">
        <v>222</v>
      </c>
    </row>
    <row r="231" s="32" customFormat="1" ht="38" customHeight="1" spans="1:2">
      <c r="A231" s="40">
        <v>6</v>
      </c>
      <c r="B231" s="39" t="s">
        <v>223</v>
      </c>
    </row>
    <row r="232" s="32" customFormat="1" ht="38" customHeight="1" spans="1:2">
      <c r="A232" s="40">
        <v>7</v>
      </c>
      <c r="B232" s="39" t="s">
        <v>224</v>
      </c>
    </row>
    <row r="233" s="32" customFormat="1" ht="38" customHeight="1" spans="1:2">
      <c r="A233" s="40">
        <v>8</v>
      </c>
      <c r="B233" s="39" t="s">
        <v>225</v>
      </c>
    </row>
    <row r="234" s="32" customFormat="1" ht="38" customHeight="1" spans="1:2">
      <c r="A234" s="40">
        <v>9</v>
      </c>
      <c r="B234" s="39" t="s">
        <v>226</v>
      </c>
    </row>
    <row r="235" s="32" customFormat="1" ht="38" customHeight="1" spans="1:2">
      <c r="A235" s="40">
        <v>10</v>
      </c>
      <c r="B235" s="39" t="s">
        <v>227</v>
      </c>
    </row>
    <row r="236" s="32" customFormat="1" ht="38" customHeight="1" spans="1:2">
      <c r="A236" s="40">
        <v>11</v>
      </c>
      <c r="B236" s="39" t="s">
        <v>228</v>
      </c>
    </row>
    <row r="237" s="32" customFormat="1" ht="38" customHeight="1" spans="1:2">
      <c r="A237" s="40">
        <v>12</v>
      </c>
      <c r="B237" s="39" t="s">
        <v>229</v>
      </c>
    </row>
    <row r="238" s="32" customFormat="1" ht="38" customHeight="1" spans="1:2">
      <c r="A238" s="40">
        <v>13</v>
      </c>
      <c r="B238" s="39" t="s">
        <v>230</v>
      </c>
    </row>
    <row r="239" s="32" customFormat="1" ht="38" customHeight="1" spans="1:2">
      <c r="A239" s="40">
        <v>14</v>
      </c>
      <c r="B239" s="39" t="s">
        <v>231</v>
      </c>
    </row>
    <row r="240" s="32" customFormat="1" ht="38" customHeight="1" spans="1:2">
      <c r="A240" s="40">
        <v>15</v>
      </c>
      <c r="B240" s="39" t="s">
        <v>232</v>
      </c>
    </row>
    <row r="241" s="32" customFormat="1" ht="38" customHeight="1" spans="1:2">
      <c r="A241" s="40">
        <v>16</v>
      </c>
      <c r="B241" s="39" t="s">
        <v>233</v>
      </c>
    </row>
    <row r="242" s="32" customFormat="1" ht="38" customHeight="1" spans="1:2">
      <c r="A242" s="38" t="str">
        <f>"科技服务、研发、设计类平台（"&amp;COUNT(A243:A247)&amp;"个）"</f>
        <v>科技服务、研发、设计类平台（5个）</v>
      </c>
      <c r="B242" s="38"/>
    </row>
    <row r="243" s="32" customFormat="1" ht="38" customHeight="1" spans="1:2">
      <c r="A243" s="40">
        <v>1</v>
      </c>
      <c r="B243" s="39" t="s">
        <v>234</v>
      </c>
    </row>
    <row r="244" s="32" customFormat="1" ht="38" customHeight="1" spans="1:2">
      <c r="A244" s="40">
        <v>2</v>
      </c>
      <c r="B244" s="39" t="s">
        <v>235</v>
      </c>
    </row>
    <row r="245" s="32" customFormat="1" ht="38" customHeight="1" spans="1:2">
      <c r="A245" s="40">
        <v>3</v>
      </c>
      <c r="B245" s="39" t="s">
        <v>236</v>
      </c>
    </row>
    <row r="246" s="32" customFormat="1" ht="38" customHeight="1" spans="1:2">
      <c r="A246" s="40">
        <v>4</v>
      </c>
      <c r="B246" s="39" t="s">
        <v>237</v>
      </c>
    </row>
    <row r="247" s="32" customFormat="1" ht="38" customHeight="1" spans="1:2">
      <c r="A247" s="40">
        <v>5</v>
      </c>
      <c r="B247" s="39" t="s">
        <v>238</v>
      </c>
    </row>
    <row r="248" s="32" customFormat="1" ht="38" customHeight="1" spans="1:2">
      <c r="A248" s="37" t="str">
        <f>"文化旅游产业（"&amp;COUNT(A249:A267)&amp;"个）"</f>
        <v>文化旅游产业（17个）</v>
      </c>
      <c r="B248" s="37"/>
    </row>
    <row r="249" s="33" customFormat="1" ht="38" customHeight="1" spans="1:2">
      <c r="A249" s="38" t="str">
        <f>"文化产业（"&amp;COUNT(A250:A254)&amp;"个）"</f>
        <v>文化产业（5个）</v>
      </c>
      <c r="B249" s="38"/>
    </row>
    <row r="250" s="32" customFormat="1" ht="38" customHeight="1" spans="1:2">
      <c r="A250" s="40">
        <v>1</v>
      </c>
      <c r="B250" s="39" t="s">
        <v>239</v>
      </c>
    </row>
    <row r="251" s="32" customFormat="1" ht="38" customHeight="1" spans="1:2">
      <c r="A251" s="40">
        <v>2</v>
      </c>
      <c r="B251" s="39" t="s">
        <v>240</v>
      </c>
    </row>
    <row r="252" s="32" customFormat="1" ht="38" customHeight="1" spans="1:2">
      <c r="A252" s="40">
        <v>3</v>
      </c>
      <c r="B252" s="39" t="s">
        <v>241</v>
      </c>
    </row>
    <row r="253" s="32" customFormat="1" ht="38" customHeight="1" spans="1:2">
      <c r="A253" s="40">
        <v>4</v>
      </c>
      <c r="B253" s="39" t="s">
        <v>242</v>
      </c>
    </row>
    <row r="254" s="32" customFormat="1" ht="38" customHeight="1" spans="1:2">
      <c r="A254" s="40">
        <v>5</v>
      </c>
      <c r="B254" s="39" t="s">
        <v>243</v>
      </c>
    </row>
    <row r="255" s="33" customFormat="1" ht="38" customHeight="1" spans="1:2">
      <c r="A255" s="38" t="str">
        <f>"旅游产业（"&amp;COUNT(A256:A267)&amp;"个）"</f>
        <v>旅游产业（12个）</v>
      </c>
      <c r="B255" s="38"/>
    </row>
    <row r="256" s="32" customFormat="1" ht="38" customHeight="1" spans="1:2">
      <c r="A256" s="40">
        <v>1</v>
      </c>
      <c r="B256" s="39" t="s">
        <v>244</v>
      </c>
    </row>
    <row r="257" s="32" customFormat="1" ht="38" customHeight="1" spans="1:2">
      <c r="A257" s="40">
        <v>2</v>
      </c>
      <c r="B257" s="39" t="s">
        <v>245</v>
      </c>
    </row>
    <row r="258" s="32" customFormat="1" ht="38" customHeight="1" spans="1:2">
      <c r="A258" s="40">
        <v>3</v>
      </c>
      <c r="B258" s="39" t="s">
        <v>246</v>
      </c>
    </row>
    <row r="259" s="32" customFormat="1" ht="38" customHeight="1" spans="1:2">
      <c r="A259" s="40">
        <v>4</v>
      </c>
      <c r="B259" s="39" t="s">
        <v>247</v>
      </c>
    </row>
    <row r="260" s="32" customFormat="1" ht="38" customHeight="1" spans="1:2">
      <c r="A260" s="40">
        <v>5</v>
      </c>
      <c r="B260" s="39" t="s">
        <v>248</v>
      </c>
    </row>
    <row r="261" s="32" customFormat="1" ht="38" customHeight="1" spans="1:2">
      <c r="A261" s="40">
        <v>6</v>
      </c>
      <c r="B261" s="39" t="s">
        <v>249</v>
      </c>
    </row>
    <row r="262" s="32" customFormat="1" ht="38" customHeight="1" spans="1:2">
      <c r="A262" s="40">
        <v>7</v>
      </c>
      <c r="B262" s="39" t="s">
        <v>250</v>
      </c>
    </row>
    <row r="263" s="32" customFormat="1" ht="38" customHeight="1" spans="1:2">
      <c r="A263" s="40">
        <v>8</v>
      </c>
      <c r="B263" s="39" t="s">
        <v>251</v>
      </c>
    </row>
    <row r="264" s="32" customFormat="1" ht="38" customHeight="1" spans="1:2">
      <c r="A264" s="40">
        <v>9</v>
      </c>
      <c r="B264" s="39" t="s">
        <v>252</v>
      </c>
    </row>
    <row r="265" s="32" customFormat="1" ht="38" customHeight="1" spans="1:2">
      <c r="A265" s="40">
        <v>10</v>
      </c>
      <c r="B265" s="39" t="s">
        <v>253</v>
      </c>
    </row>
    <row r="266" s="32" customFormat="1" ht="38" customHeight="1" spans="1:2">
      <c r="A266" s="40">
        <v>11</v>
      </c>
      <c r="B266" s="39" t="s">
        <v>254</v>
      </c>
    </row>
    <row r="267" s="32" customFormat="1" ht="38" customHeight="1" spans="1:2">
      <c r="A267" s="40">
        <v>12</v>
      </c>
      <c r="B267" s="39" t="s">
        <v>255</v>
      </c>
    </row>
    <row r="268" s="32" customFormat="1" ht="38" customHeight="1" spans="1:2">
      <c r="A268" s="37" t="str">
        <f>"城建及基础设施（"&amp;COUNT(A269:A359)&amp;"个）"</f>
        <v>城建及基础设施（89个）</v>
      </c>
      <c r="B268" s="37"/>
    </row>
    <row r="269" s="33" customFormat="1" ht="38" customHeight="1" spans="1:2">
      <c r="A269" s="38" t="str">
        <f>"电力、通信、供气、供水（"&amp;COUNT(A270:A290)&amp;"个）"</f>
        <v>电力、通信、供气、供水（21个）</v>
      </c>
      <c r="B269" s="38"/>
    </row>
    <row r="270" s="32" customFormat="1" ht="38" customHeight="1" spans="1:2">
      <c r="A270" s="40">
        <v>1</v>
      </c>
      <c r="B270" s="39" t="s">
        <v>256</v>
      </c>
    </row>
    <row r="271" s="32" customFormat="1" ht="38" customHeight="1" spans="1:2">
      <c r="A271" s="40">
        <v>2</v>
      </c>
      <c r="B271" s="39" t="s">
        <v>257</v>
      </c>
    </row>
    <row r="272" s="32" customFormat="1" ht="38" customHeight="1" spans="1:2">
      <c r="A272" s="40">
        <v>3</v>
      </c>
      <c r="B272" s="39" t="s">
        <v>258</v>
      </c>
    </row>
    <row r="273" s="32" customFormat="1" ht="38" customHeight="1" spans="1:2">
      <c r="A273" s="40">
        <v>4</v>
      </c>
      <c r="B273" s="39" t="s">
        <v>259</v>
      </c>
    </row>
    <row r="274" s="32" customFormat="1" ht="38" customHeight="1" spans="1:2">
      <c r="A274" s="40">
        <v>5</v>
      </c>
      <c r="B274" s="39" t="s">
        <v>260</v>
      </c>
    </row>
    <row r="275" s="32" customFormat="1" ht="38" customHeight="1" spans="1:2">
      <c r="A275" s="40">
        <v>6</v>
      </c>
      <c r="B275" s="39" t="s">
        <v>261</v>
      </c>
    </row>
    <row r="276" s="32" customFormat="1" ht="38" customHeight="1" spans="1:2">
      <c r="A276" s="40">
        <v>7</v>
      </c>
      <c r="B276" s="39" t="s">
        <v>262</v>
      </c>
    </row>
    <row r="277" s="32" customFormat="1" ht="38" customHeight="1" spans="1:2">
      <c r="A277" s="40">
        <v>8</v>
      </c>
      <c r="B277" s="39" t="s">
        <v>263</v>
      </c>
    </row>
    <row r="278" s="32" customFormat="1" ht="38" customHeight="1" spans="1:2">
      <c r="A278" s="40">
        <v>9</v>
      </c>
      <c r="B278" s="39" t="s">
        <v>264</v>
      </c>
    </row>
    <row r="279" s="32" customFormat="1" ht="38" customHeight="1" spans="1:2">
      <c r="A279" s="40">
        <v>10</v>
      </c>
      <c r="B279" s="39" t="s">
        <v>265</v>
      </c>
    </row>
    <row r="280" s="32" customFormat="1" ht="38" customHeight="1" spans="1:2">
      <c r="A280" s="40">
        <v>11</v>
      </c>
      <c r="B280" s="39" t="s">
        <v>266</v>
      </c>
    </row>
    <row r="281" s="32" customFormat="1" ht="38" customHeight="1" spans="1:2">
      <c r="A281" s="40">
        <v>12</v>
      </c>
      <c r="B281" s="39" t="s">
        <v>267</v>
      </c>
    </row>
    <row r="282" s="32" customFormat="1" ht="38" customHeight="1" spans="1:2">
      <c r="A282" s="40">
        <v>13</v>
      </c>
      <c r="B282" s="39" t="s">
        <v>268</v>
      </c>
    </row>
    <row r="283" s="32" customFormat="1" ht="38" customHeight="1" spans="1:2">
      <c r="A283" s="40">
        <v>14</v>
      </c>
      <c r="B283" s="39" t="s">
        <v>269</v>
      </c>
    </row>
    <row r="284" s="32" customFormat="1" ht="38" customHeight="1" spans="1:2">
      <c r="A284" s="40">
        <v>15</v>
      </c>
      <c r="B284" s="39" t="s">
        <v>270</v>
      </c>
    </row>
    <row r="285" s="32" customFormat="1" ht="38" customHeight="1" spans="1:2">
      <c r="A285" s="40">
        <v>16</v>
      </c>
      <c r="B285" s="39" t="s">
        <v>271</v>
      </c>
    </row>
    <row r="286" s="32" customFormat="1" ht="38" customHeight="1" spans="1:2">
      <c r="A286" s="40">
        <v>17</v>
      </c>
      <c r="B286" s="39" t="s">
        <v>272</v>
      </c>
    </row>
    <row r="287" s="32" customFormat="1" ht="38" customHeight="1" spans="1:2">
      <c r="A287" s="40">
        <v>18</v>
      </c>
      <c r="B287" s="39" t="s">
        <v>273</v>
      </c>
    </row>
    <row r="288" s="32" customFormat="1" ht="38" customHeight="1" spans="1:2">
      <c r="A288" s="40">
        <v>19</v>
      </c>
      <c r="B288" s="39" t="s">
        <v>274</v>
      </c>
    </row>
    <row r="289" s="32" customFormat="1" ht="38" customHeight="1" spans="1:2">
      <c r="A289" s="40">
        <v>20</v>
      </c>
      <c r="B289" s="39" t="s">
        <v>275</v>
      </c>
    </row>
    <row r="290" s="32" customFormat="1" ht="38" customHeight="1" spans="1:2">
      <c r="A290" s="40">
        <v>21</v>
      </c>
      <c r="B290" s="39" t="s">
        <v>276</v>
      </c>
    </row>
    <row r="291" s="32" customFormat="1" ht="38" customHeight="1" spans="1:2">
      <c r="A291" s="38" t="str">
        <f>"机场、铁路、地铁、道路（"&amp;COUNT(A292:A359)&amp;"个）"</f>
        <v>机场、铁路、地铁、道路（68个）</v>
      </c>
      <c r="B291" s="38"/>
    </row>
    <row r="292" s="32" customFormat="1" ht="38" customHeight="1" spans="1:2">
      <c r="A292" s="40">
        <v>1</v>
      </c>
      <c r="B292" s="39" t="s">
        <v>277</v>
      </c>
    </row>
    <row r="293" s="32" customFormat="1" ht="38" customHeight="1" spans="1:2">
      <c r="A293" s="40">
        <v>2</v>
      </c>
      <c r="B293" s="39" t="s">
        <v>278</v>
      </c>
    </row>
    <row r="294" s="32" customFormat="1" ht="38" customHeight="1" spans="1:2">
      <c r="A294" s="40">
        <v>3</v>
      </c>
      <c r="B294" s="39" t="s">
        <v>279</v>
      </c>
    </row>
    <row r="295" s="32" customFormat="1" ht="38" customHeight="1" spans="1:2">
      <c r="A295" s="40">
        <v>4</v>
      </c>
      <c r="B295" s="39" t="s">
        <v>280</v>
      </c>
    </row>
    <row r="296" s="32" customFormat="1" ht="38" customHeight="1" spans="1:2">
      <c r="A296" s="40">
        <v>5</v>
      </c>
      <c r="B296" s="39" t="s">
        <v>281</v>
      </c>
    </row>
    <row r="297" s="32" customFormat="1" ht="38" customHeight="1" spans="1:2">
      <c r="A297" s="40">
        <v>6</v>
      </c>
      <c r="B297" s="39" t="s">
        <v>282</v>
      </c>
    </row>
    <row r="298" s="32" customFormat="1" ht="38" customHeight="1" spans="1:2">
      <c r="A298" s="40">
        <v>7</v>
      </c>
      <c r="B298" s="39" t="s">
        <v>283</v>
      </c>
    </row>
    <row r="299" s="32" customFormat="1" ht="38" customHeight="1" spans="1:2">
      <c r="A299" s="40">
        <v>8</v>
      </c>
      <c r="B299" s="39" t="s">
        <v>284</v>
      </c>
    </row>
    <row r="300" s="32" customFormat="1" ht="38" customHeight="1" spans="1:2">
      <c r="A300" s="40">
        <v>9</v>
      </c>
      <c r="B300" s="39" t="s">
        <v>285</v>
      </c>
    </row>
    <row r="301" s="32" customFormat="1" ht="38" customHeight="1" spans="1:2">
      <c r="A301" s="40">
        <v>10</v>
      </c>
      <c r="B301" s="39" t="s">
        <v>286</v>
      </c>
    </row>
    <row r="302" s="32" customFormat="1" ht="38" customHeight="1" spans="1:2">
      <c r="A302" s="40">
        <v>11</v>
      </c>
      <c r="B302" s="39" t="s">
        <v>287</v>
      </c>
    </row>
    <row r="303" s="32" customFormat="1" ht="38" customHeight="1" spans="1:2">
      <c r="A303" s="40">
        <v>12</v>
      </c>
      <c r="B303" s="39" t="s">
        <v>288</v>
      </c>
    </row>
    <row r="304" s="32" customFormat="1" ht="38" customHeight="1" spans="1:2">
      <c r="A304" s="40">
        <v>13</v>
      </c>
      <c r="B304" s="39" t="s">
        <v>289</v>
      </c>
    </row>
    <row r="305" s="32" customFormat="1" ht="38" customHeight="1" spans="1:2">
      <c r="A305" s="40">
        <v>14</v>
      </c>
      <c r="B305" s="39" t="s">
        <v>290</v>
      </c>
    </row>
    <row r="306" s="32" customFormat="1" ht="38" customHeight="1" spans="1:2">
      <c r="A306" s="40">
        <v>15</v>
      </c>
      <c r="B306" s="39" t="s">
        <v>291</v>
      </c>
    </row>
    <row r="307" s="32" customFormat="1" ht="38" customHeight="1" spans="1:2">
      <c r="A307" s="40">
        <v>16</v>
      </c>
      <c r="B307" s="39" t="s">
        <v>292</v>
      </c>
    </row>
    <row r="308" s="32" customFormat="1" ht="38" customHeight="1" spans="1:2">
      <c r="A308" s="40">
        <v>17</v>
      </c>
      <c r="B308" s="39" t="s">
        <v>293</v>
      </c>
    </row>
    <row r="309" s="32" customFormat="1" ht="38" customHeight="1" spans="1:2">
      <c r="A309" s="40">
        <v>18</v>
      </c>
      <c r="B309" s="39" t="s">
        <v>294</v>
      </c>
    </row>
    <row r="310" s="32" customFormat="1" ht="38" customHeight="1" spans="1:2">
      <c r="A310" s="40">
        <v>19</v>
      </c>
      <c r="B310" s="39" t="s">
        <v>295</v>
      </c>
    </row>
    <row r="311" s="32" customFormat="1" ht="38" customHeight="1" spans="1:2">
      <c r="A311" s="40">
        <v>20</v>
      </c>
      <c r="B311" s="39" t="s">
        <v>296</v>
      </c>
    </row>
    <row r="312" s="32" customFormat="1" ht="38" customHeight="1" spans="1:2">
      <c r="A312" s="40">
        <v>21</v>
      </c>
      <c r="B312" s="39" t="s">
        <v>297</v>
      </c>
    </row>
    <row r="313" s="32" customFormat="1" ht="38" customHeight="1" spans="1:2">
      <c r="A313" s="40">
        <v>22</v>
      </c>
      <c r="B313" s="39" t="s">
        <v>298</v>
      </c>
    </row>
    <row r="314" s="32" customFormat="1" ht="38" customHeight="1" spans="1:2">
      <c r="A314" s="40">
        <v>23</v>
      </c>
      <c r="B314" s="39" t="s">
        <v>299</v>
      </c>
    </row>
    <row r="315" s="32" customFormat="1" ht="38" customHeight="1" spans="1:2">
      <c r="A315" s="40">
        <v>24</v>
      </c>
      <c r="B315" s="39" t="s">
        <v>300</v>
      </c>
    </row>
    <row r="316" s="32" customFormat="1" ht="38" customHeight="1" spans="1:2">
      <c r="A316" s="40">
        <v>25</v>
      </c>
      <c r="B316" s="39" t="s">
        <v>301</v>
      </c>
    </row>
    <row r="317" s="32" customFormat="1" ht="38" customHeight="1" spans="1:2">
      <c r="A317" s="40">
        <v>26</v>
      </c>
      <c r="B317" s="39" t="s">
        <v>302</v>
      </c>
    </row>
    <row r="318" s="32" customFormat="1" ht="38" customHeight="1" spans="1:2">
      <c r="A318" s="40">
        <v>27</v>
      </c>
      <c r="B318" s="39" t="s">
        <v>303</v>
      </c>
    </row>
    <row r="319" s="32" customFormat="1" ht="38" customHeight="1" spans="1:2">
      <c r="A319" s="40">
        <v>28</v>
      </c>
      <c r="B319" s="39" t="s">
        <v>304</v>
      </c>
    </row>
    <row r="320" s="32" customFormat="1" ht="38" customHeight="1" spans="1:2">
      <c r="A320" s="40">
        <v>29</v>
      </c>
      <c r="B320" s="39" t="s">
        <v>305</v>
      </c>
    </row>
    <row r="321" s="32" customFormat="1" ht="38" customHeight="1" spans="1:2">
      <c r="A321" s="40">
        <v>30</v>
      </c>
      <c r="B321" s="39" t="s">
        <v>306</v>
      </c>
    </row>
    <row r="322" s="32" customFormat="1" ht="38" customHeight="1" spans="1:2">
      <c r="A322" s="40">
        <v>31</v>
      </c>
      <c r="B322" s="39" t="s">
        <v>307</v>
      </c>
    </row>
    <row r="323" s="32" customFormat="1" ht="38" customHeight="1" spans="1:2">
      <c r="A323" s="40">
        <v>32</v>
      </c>
      <c r="B323" s="39" t="s">
        <v>308</v>
      </c>
    </row>
    <row r="324" s="32" customFormat="1" ht="38" customHeight="1" spans="1:2">
      <c r="A324" s="40">
        <v>33</v>
      </c>
      <c r="B324" s="39" t="s">
        <v>309</v>
      </c>
    </row>
    <row r="325" s="32" customFormat="1" ht="38" customHeight="1" spans="1:2">
      <c r="A325" s="40">
        <v>34</v>
      </c>
      <c r="B325" s="39" t="s">
        <v>310</v>
      </c>
    </row>
    <row r="326" s="32" customFormat="1" ht="38" customHeight="1" spans="1:2">
      <c r="A326" s="40">
        <v>35</v>
      </c>
      <c r="B326" s="39" t="s">
        <v>311</v>
      </c>
    </row>
    <row r="327" s="32" customFormat="1" ht="38" customHeight="1" spans="1:2">
      <c r="A327" s="40">
        <v>36</v>
      </c>
      <c r="B327" s="39" t="s">
        <v>312</v>
      </c>
    </row>
    <row r="328" s="32" customFormat="1" ht="38" customHeight="1" spans="1:2">
      <c r="A328" s="40">
        <v>37</v>
      </c>
      <c r="B328" s="39" t="s">
        <v>313</v>
      </c>
    </row>
    <row r="329" s="32" customFormat="1" ht="38" customHeight="1" spans="1:2">
      <c r="A329" s="40">
        <v>38</v>
      </c>
      <c r="B329" s="39" t="s">
        <v>314</v>
      </c>
    </row>
    <row r="330" s="32" customFormat="1" ht="38" customHeight="1" spans="1:2">
      <c r="A330" s="40">
        <v>39</v>
      </c>
      <c r="B330" s="39" t="s">
        <v>315</v>
      </c>
    </row>
    <row r="331" s="32" customFormat="1" ht="38" customHeight="1" spans="1:2">
      <c r="A331" s="40">
        <v>40</v>
      </c>
      <c r="B331" s="39" t="s">
        <v>316</v>
      </c>
    </row>
    <row r="332" s="32" customFormat="1" ht="38" customHeight="1" spans="1:2">
      <c r="A332" s="40">
        <v>41</v>
      </c>
      <c r="B332" s="39" t="s">
        <v>317</v>
      </c>
    </row>
    <row r="333" s="32" customFormat="1" ht="38" customHeight="1" spans="1:2">
      <c r="A333" s="40">
        <v>42</v>
      </c>
      <c r="B333" s="39" t="s">
        <v>318</v>
      </c>
    </row>
    <row r="334" s="32" customFormat="1" ht="38" customHeight="1" spans="1:2">
      <c r="A334" s="40">
        <v>43</v>
      </c>
      <c r="B334" s="39" t="s">
        <v>319</v>
      </c>
    </row>
    <row r="335" s="32" customFormat="1" ht="38" customHeight="1" spans="1:2">
      <c r="A335" s="40">
        <v>44</v>
      </c>
      <c r="B335" s="39" t="s">
        <v>320</v>
      </c>
    </row>
    <row r="336" s="32" customFormat="1" ht="38" customHeight="1" spans="1:2">
      <c r="A336" s="40">
        <v>45</v>
      </c>
      <c r="B336" s="39" t="s">
        <v>321</v>
      </c>
    </row>
    <row r="337" s="32" customFormat="1" ht="38" customHeight="1" spans="1:2">
      <c r="A337" s="40">
        <v>46</v>
      </c>
      <c r="B337" s="39" t="s">
        <v>322</v>
      </c>
    </row>
    <row r="338" s="32" customFormat="1" ht="38" customHeight="1" spans="1:2">
      <c r="A338" s="40">
        <v>47</v>
      </c>
      <c r="B338" s="39" t="s">
        <v>323</v>
      </c>
    </row>
    <row r="339" s="32" customFormat="1" ht="38" customHeight="1" spans="1:2">
      <c r="A339" s="40">
        <v>48</v>
      </c>
      <c r="B339" s="39" t="s">
        <v>324</v>
      </c>
    </row>
    <row r="340" s="32" customFormat="1" ht="38" customHeight="1" spans="1:2">
      <c r="A340" s="40">
        <v>49</v>
      </c>
      <c r="B340" s="39" t="s">
        <v>325</v>
      </c>
    </row>
    <row r="341" s="32" customFormat="1" ht="38" customHeight="1" spans="1:2">
      <c r="A341" s="40">
        <v>50</v>
      </c>
      <c r="B341" s="39" t="s">
        <v>326</v>
      </c>
    </row>
    <row r="342" s="32" customFormat="1" ht="38" customHeight="1" spans="1:2">
      <c r="A342" s="40">
        <v>51</v>
      </c>
      <c r="B342" s="39" t="s">
        <v>327</v>
      </c>
    </row>
    <row r="343" s="32" customFormat="1" ht="38" customHeight="1" spans="1:2">
      <c r="A343" s="40">
        <v>52</v>
      </c>
      <c r="B343" s="39" t="s">
        <v>328</v>
      </c>
    </row>
    <row r="344" s="32" customFormat="1" ht="38" customHeight="1" spans="1:2">
      <c r="A344" s="40">
        <v>53</v>
      </c>
      <c r="B344" s="39" t="s">
        <v>329</v>
      </c>
    </row>
    <row r="345" s="32" customFormat="1" ht="38" customHeight="1" spans="1:2">
      <c r="A345" s="40">
        <v>54</v>
      </c>
      <c r="B345" s="39" t="s">
        <v>330</v>
      </c>
    </row>
    <row r="346" s="32" customFormat="1" ht="38" customHeight="1" spans="1:2">
      <c r="A346" s="40">
        <v>55</v>
      </c>
      <c r="B346" s="39" t="s">
        <v>331</v>
      </c>
    </row>
    <row r="347" s="32" customFormat="1" ht="38" customHeight="1" spans="1:2">
      <c r="A347" s="40">
        <v>56</v>
      </c>
      <c r="B347" s="39" t="s">
        <v>332</v>
      </c>
    </row>
    <row r="348" s="32" customFormat="1" ht="38" customHeight="1" spans="1:2">
      <c r="A348" s="40">
        <v>57</v>
      </c>
      <c r="B348" s="39" t="s">
        <v>333</v>
      </c>
    </row>
    <row r="349" s="32" customFormat="1" ht="38" customHeight="1" spans="1:2">
      <c r="A349" s="40">
        <v>58</v>
      </c>
      <c r="B349" s="39" t="s">
        <v>334</v>
      </c>
    </row>
    <row r="350" s="32" customFormat="1" ht="38" customHeight="1" spans="1:2">
      <c r="A350" s="40">
        <v>59</v>
      </c>
      <c r="B350" s="39" t="s">
        <v>335</v>
      </c>
    </row>
    <row r="351" s="32" customFormat="1" ht="38" customHeight="1" spans="1:2">
      <c r="A351" s="40">
        <v>60</v>
      </c>
      <c r="B351" s="39" t="s">
        <v>336</v>
      </c>
    </row>
    <row r="352" s="32" customFormat="1" ht="38" customHeight="1" spans="1:2">
      <c r="A352" s="40">
        <v>61</v>
      </c>
      <c r="B352" s="39" t="s">
        <v>337</v>
      </c>
    </row>
    <row r="353" s="32" customFormat="1" ht="38" customHeight="1" spans="1:2">
      <c r="A353" s="40">
        <v>62</v>
      </c>
      <c r="B353" s="39" t="s">
        <v>338</v>
      </c>
    </row>
    <row r="354" s="32" customFormat="1" ht="38" customHeight="1" spans="1:2">
      <c r="A354" s="40">
        <v>63</v>
      </c>
      <c r="B354" s="39" t="s">
        <v>339</v>
      </c>
    </row>
    <row r="355" s="32" customFormat="1" ht="38" customHeight="1" spans="1:2">
      <c r="A355" s="40">
        <v>64</v>
      </c>
      <c r="B355" s="39" t="s">
        <v>340</v>
      </c>
    </row>
    <row r="356" s="32" customFormat="1" ht="38" customHeight="1" spans="1:2">
      <c r="A356" s="40">
        <v>65</v>
      </c>
      <c r="B356" s="39" t="s">
        <v>341</v>
      </c>
    </row>
    <row r="357" s="32" customFormat="1" ht="38" customHeight="1" spans="1:2">
      <c r="A357" s="40">
        <v>66</v>
      </c>
      <c r="B357" s="39" t="s">
        <v>342</v>
      </c>
    </row>
    <row r="358" s="32" customFormat="1" ht="38" customHeight="1" spans="1:2">
      <c r="A358" s="40">
        <v>67</v>
      </c>
      <c r="B358" s="39" t="s">
        <v>343</v>
      </c>
    </row>
    <row r="359" s="32" customFormat="1" ht="38" customHeight="1" spans="1:2">
      <c r="A359" s="40">
        <v>68</v>
      </c>
      <c r="B359" s="39" t="s">
        <v>344</v>
      </c>
    </row>
    <row r="360" s="32" customFormat="1" ht="38" customHeight="1" spans="1:2">
      <c r="A360" s="37" t="str">
        <f>"生态环保（"&amp;COUNT(A361:A377)&amp;"个）"</f>
        <v>生态环保（15个）</v>
      </c>
      <c r="B360" s="37"/>
    </row>
    <row r="361" s="33" customFormat="1" ht="38" customHeight="1" spans="1:2">
      <c r="A361" s="38" t="str">
        <f>"治水（"&amp;COUNT(A362:A368)&amp;"个）"</f>
        <v>治水（7个）</v>
      </c>
      <c r="B361" s="38"/>
    </row>
    <row r="362" s="32" customFormat="1" ht="38" customHeight="1" spans="1:2">
      <c r="A362" s="40">
        <v>1</v>
      </c>
      <c r="B362" s="39" t="s">
        <v>345</v>
      </c>
    </row>
    <row r="363" s="32" customFormat="1" ht="38" customHeight="1" spans="1:2">
      <c r="A363" s="40">
        <v>2</v>
      </c>
      <c r="B363" s="39" t="s">
        <v>346</v>
      </c>
    </row>
    <row r="364" s="32" customFormat="1" ht="38" customHeight="1" spans="1:2">
      <c r="A364" s="40">
        <v>3</v>
      </c>
      <c r="B364" s="39" t="s">
        <v>347</v>
      </c>
    </row>
    <row r="365" s="32" customFormat="1" ht="38" customHeight="1" spans="1:2">
      <c r="A365" s="40">
        <v>4</v>
      </c>
      <c r="B365" s="39" t="s">
        <v>348</v>
      </c>
    </row>
    <row r="366" s="32" customFormat="1" ht="38" customHeight="1" spans="1:2">
      <c r="A366" s="40">
        <v>5</v>
      </c>
      <c r="B366" s="39" t="s">
        <v>349</v>
      </c>
    </row>
    <row r="367" s="33" customFormat="1" ht="38" customHeight="1" spans="1:2">
      <c r="A367" s="40">
        <v>6</v>
      </c>
      <c r="B367" s="39" t="s">
        <v>350</v>
      </c>
    </row>
    <row r="368" s="32" customFormat="1" ht="38" customHeight="1" spans="1:2">
      <c r="A368" s="40">
        <v>7</v>
      </c>
      <c r="B368" s="39" t="s">
        <v>351</v>
      </c>
    </row>
    <row r="369" s="33" customFormat="1" ht="38" customHeight="1" spans="1:2">
      <c r="A369" s="38" t="str">
        <f>"治绿（"&amp;COUNT(A370:A377)&amp;"个）"</f>
        <v>治绿（8个）</v>
      </c>
      <c r="B369" s="38"/>
    </row>
    <row r="370" s="32" customFormat="1" ht="38" customHeight="1" spans="1:2">
      <c r="A370" s="40">
        <v>1</v>
      </c>
      <c r="B370" s="39" t="s">
        <v>352</v>
      </c>
    </row>
    <row r="371" s="32" customFormat="1" ht="38" customHeight="1" spans="1:2">
      <c r="A371" s="40">
        <v>2</v>
      </c>
      <c r="B371" s="39" t="s">
        <v>353</v>
      </c>
    </row>
    <row r="372" s="32" customFormat="1" ht="38" customHeight="1" spans="1:2">
      <c r="A372" s="40">
        <v>3</v>
      </c>
      <c r="B372" s="39" t="s">
        <v>354</v>
      </c>
    </row>
    <row r="373" s="32" customFormat="1" ht="38" customHeight="1" spans="1:2">
      <c r="A373" s="40">
        <v>4</v>
      </c>
      <c r="B373" s="39" t="s">
        <v>355</v>
      </c>
    </row>
    <row r="374" s="32" customFormat="1" ht="38" customHeight="1" spans="1:2">
      <c r="A374" s="40">
        <v>5</v>
      </c>
      <c r="B374" s="39" t="s">
        <v>356</v>
      </c>
    </row>
    <row r="375" s="32" customFormat="1" ht="38" customHeight="1" spans="1:2">
      <c r="A375" s="40">
        <v>6</v>
      </c>
      <c r="B375" s="39" t="s">
        <v>357</v>
      </c>
    </row>
    <row r="376" s="32" customFormat="1" ht="38" customHeight="1" spans="1:2">
      <c r="A376" s="40">
        <v>7</v>
      </c>
      <c r="B376" s="39" t="s">
        <v>358</v>
      </c>
    </row>
    <row r="377" s="32" customFormat="1" ht="38" customHeight="1" spans="1:2">
      <c r="A377" s="40">
        <v>8</v>
      </c>
      <c r="B377" s="39" t="s">
        <v>359</v>
      </c>
    </row>
    <row r="378" s="32" customFormat="1" ht="38" customHeight="1" spans="1:2">
      <c r="A378" s="37" t="str">
        <f>"社会事业和民生保障（"&amp;COUNT(A379:A490)&amp;"个）"</f>
        <v>社会事业和民生保障（108个）</v>
      </c>
      <c r="B378" s="37"/>
    </row>
    <row r="379" s="33" customFormat="1" ht="38" customHeight="1" spans="1:2">
      <c r="A379" s="38" t="str">
        <f>"教育（"&amp;COUNT(A380:A402)&amp;"个）"</f>
        <v>教育（23个）</v>
      </c>
      <c r="B379" s="38"/>
    </row>
    <row r="380" s="32" customFormat="1" ht="38" customHeight="1" spans="1:2">
      <c r="A380" s="40">
        <v>1</v>
      </c>
      <c r="B380" s="39" t="s">
        <v>360</v>
      </c>
    </row>
    <row r="381" s="32" customFormat="1" ht="38" customHeight="1" spans="1:2">
      <c r="A381" s="40">
        <v>2</v>
      </c>
      <c r="B381" s="39" t="s">
        <v>361</v>
      </c>
    </row>
    <row r="382" s="32" customFormat="1" ht="38" customHeight="1" spans="1:2">
      <c r="A382" s="40">
        <v>3</v>
      </c>
      <c r="B382" s="39" t="s">
        <v>362</v>
      </c>
    </row>
    <row r="383" s="32" customFormat="1" ht="38" customHeight="1" spans="1:2">
      <c r="A383" s="40">
        <v>4</v>
      </c>
      <c r="B383" s="39" t="s">
        <v>363</v>
      </c>
    </row>
    <row r="384" s="32" customFormat="1" ht="38" customHeight="1" spans="1:2">
      <c r="A384" s="40">
        <v>5</v>
      </c>
      <c r="B384" s="39" t="s">
        <v>364</v>
      </c>
    </row>
    <row r="385" s="32" customFormat="1" ht="38" customHeight="1" spans="1:2">
      <c r="A385" s="40">
        <v>6</v>
      </c>
      <c r="B385" s="39" t="s">
        <v>365</v>
      </c>
    </row>
    <row r="386" s="32" customFormat="1" ht="38" customHeight="1" spans="1:2">
      <c r="A386" s="40">
        <v>7</v>
      </c>
      <c r="B386" s="39" t="s">
        <v>366</v>
      </c>
    </row>
    <row r="387" s="32" customFormat="1" ht="38" customHeight="1" spans="1:2">
      <c r="A387" s="40">
        <v>8</v>
      </c>
      <c r="B387" s="39" t="s">
        <v>367</v>
      </c>
    </row>
    <row r="388" s="32" customFormat="1" ht="38" customHeight="1" spans="1:2">
      <c r="A388" s="40">
        <v>9</v>
      </c>
      <c r="B388" s="39" t="s">
        <v>368</v>
      </c>
    </row>
    <row r="389" s="32" customFormat="1" ht="38" customHeight="1" spans="1:2">
      <c r="A389" s="40">
        <v>10</v>
      </c>
      <c r="B389" s="39" t="s">
        <v>369</v>
      </c>
    </row>
    <row r="390" s="32" customFormat="1" ht="38" customHeight="1" spans="1:2">
      <c r="A390" s="40">
        <v>11</v>
      </c>
      <c r="B390" s="39" t="s">
        <v>370</v>
      </c>
    </row>
    <row r="391" s="32" customFormat="1" ht="38" customHeight="1" spans="1:2">
      <c r="A391" s="40">
        <v>12</v>
      </c>
      <c r="B391" s="39" t="s">
        <v>371</v>
      </c>
    </row>
    <row r="392" s="32" customFormat="1" ht="38" customHeight="1" spans="1:2">
      <c r="A392" s="40">
        <v>13</v>
      </c>
      <c r="B392" s="39" t="s">
        <v>372</v>
      </c>
    </row>
    <row r="393" s="32" customFormat="1" ht="38" customHeight="1" spans="1:2">
      <c r="A393" s="40">
        <v>14</v>
      </c>
      <c r="B393" s="39" t="s">
        <v>373</v>
      </c>
    </row>
    <row r="394" s="32" customFormat="1" ht="38" customHeight="1" spans="1:2">
      <c r="A394" s="40">
        <v>15</v>
      </c>
      <c r="B394" s="39" t="s">
        <v>374</v>
      </c>
    </row>
    <row r="395" s="32" customFormat="1" ht="38" customHeight="1" spans="1:2">
      <c r="A395" s="40">
        <v>16</v>
      </c>
      <c r="B395" s="39" t="s">
        <v>375</v>
      </c>
    </row>
    <row r="396" s="32" customFormat="1" ht="38" customHeight="1" spans="1:2">
      <c r="A396" s="40">
        <v>17</v>
      </c>
      <c r="B396" s="39" t="s">
        <v>376</v>
      </c>
    </row>
    <row r="397" s="32" customFormat="1" ht="38" customHeight="1" spans="1:2">
      <c r="A397" s="40">
        <v>18</v>
      </c>
      <c r="B397" s="39" t="s">
        <v>377</v>
      </c>
    </row>
    <row r="398" s="32" customFormat="1" ht="38" customHeight="1" spans="1:2">
      <c r="A398" s="40">
        <v>19</v>
      </c>
      <c r="B398" s="39" t="s">
        <v>378</v>
      </c>
    </row>
    <row r="399" s="32" customFormat="1" ht="38" customHeight="1" spans="1:2">
      <c r="A399" s="40">
        <v>20</v>
      </c>
      <c r="B399" s="39" t="s">
        <v>379</v>
      </c>
    </row>
    <row r="400" s="32" customFormat="1" ht="38" customHeight="1" spans="1:2">
      <c r="A400" s="40">
        <v>21</v>
      </c>
      <c r="B400" s="39" t="s">
        <v>380</v>
      </c>
    </row>
    <row r="401" s="32" customFormat="1" ht="38" customHeight="1" spans="1:2">
      <c r="A401" s="40">
        <v>22</v>
      </c>
      <c r="B401" s="39" t="s">
        <v>381</v>
      </c>
    </row>
    <row r="402" s="32" customFormat="1" ht="38" customHeight="1" spans="1:2">
      <c r="A402" s="40">
        <v>23</v>
      </c>
      <c r="B402" s="39" t="s">
        <v>382</v>
      </c>
    </row>
    <row r="403" s="33" customFormat="1" ht="38" customHeight="1" spans="1:2">
      <c r="A403" s="38" t="str">
        <f>"体育卫生（"&amp;COUNT(A404:A415)&amp;"个）"</f>
        <v>体育卫生（12个）</v>
      </c>
      <c r="B403" s="38"/>
    </row>
    <row r="404" s="32" customFormat="1" ht="38" customHeight="1" spans="1:2">
      <c r="A404" s="40">
        <v>1</v>
      </c>
      <c r="B404" s="39" t="s">
        <v>383</v>
      </c>
    </row>
    <row r="405" s="32" customFormat="1" ht="38" customHeight="1" spans="1:2">
      <c r="A405" s="40">
        <v>2</v>
      </c>
      <c r="B405" s="39" t="s">
        <v>384</v>
      </c>
    </row>
    <row r="406" s="32" customFormat="1" ht="38" customHeight="1" spans="1:2">
      <c r="A406" s="40">
        <v>3</v>
      </c>
      <c r="B406" s="39" t="s">
        <v>385</v>
      </c>
    </row>
    <row r="407" s="32" customFormat="1" ht="38" customHeight="1" spans="1:2">
      <c r="A407" s="40">
        <v>4</v>
      </c>
      <c r="B407" s="39" t="s">
        <v>386</v>
      </c>
    </row>
    <row r="408" s="32" customFormat="1" ht="38" customHeight="1" spans="1:2">
      <c r="A408" s="40">
        <v>5</v>
      </c>
      <c r="B408" s="39" t="s">
        <v>387</v>
      </c>
    </row>
    <row r="409" s="32" customFormat="1" ht="38" customHeight="1" spans="1:2">
      <c r="A409" s="40">
        <v>6</v>
      </c>
      <c r="B409" s="39" t="s">
        <v>388</v>
      </c>
    </row>
    <row r="410" s="32" customFormat="1" ht="38" customHeight="1" spans="1:2">
      <c r="A410" s="40">
        <v>7</v>
      </c>
      <c r="B410" s="39" t="s">
        <v>389</v>
      </c>
    </row>
    <row r="411" s="32" customFormat="1" ht="38" customHeight="1" spans="1:2">
      <c r="A411" s="40">
        <v>8</v>
      </c>
      <c r="B411" s="39" t="s">
        <v>390</v>
      </c>
    </row>
    <row r="412" s="32" customFormat="1" ht="38" customHeight="1" spans="1:2">
      <c r="A412" s="40">
        <v>9</v>
      </c>
      <c r="B412" s="39" t="s">
        <v>391</v>
      </c>
    </row>
    <row r="413" s="32" customFormat="1" ht="38" customHeight="1" spans="1:2">
      <c r="A413" s="40">
        <v>10</v>
      </c>
      <c r="B413" s="39" t="s">
        <v>392</v>
      </c>
    </row>
    <row r="414" s="32" customFormat="1" ht="38" customHeight="1" spans="1:2">
      <c r="A414" s="40">
        <v>11</v>
      </c>
      <c r="B414" s="39" t="s">
        <v>393</v>
      </c>
    </row>
    <row r="415" s="32" customFormat="1" ht="38" customHeight="1" spans="1:2">
      <c r="A415" s="40">
        <v>12</v>
      </c>
      <c r="B415" s="39" t="s">
        <v>394</v>
      </c>
    </row>
    <row r="416" s="32" customFormat="1" ht="38" customHeight="1" spans="1:2">
      <c r="A416" s="38" t="str">
        <f>"安置房建设（"&amp;COUNT(A417:A470)&amp;"个）"</f>
        <v>安置房建设（54个）</v>
      </c>
      <c r="B416" s="38"/>
    </row>
    <row r="417" s="32" customFormat="1" ht="38" customHeight="1" spans="1:2">
      <c r="A417" s="40">
        <v>1</v>
      </c>
      <c r="B417" s="39" t="s">
        <v>395</v>
      </c>
    </row>
    <row r="418" s="32" customFormat="1" ht="38" customHeight="1" spans="1:2">
      <c r="A418" s="40">
        <v>2</v>
      </c>
      <c r="B418" s="39" t="s">
        <v>396</v>
      </c>
    </row>
    <row r="419" s="32" customFormat="1" ht="38" customHeight="1" spans="1:2">
      <c r="A419" s="40">
        <v>3</v>
      </c>
      <c r="B419" s="39" t="s">
        <v>397</v>
      </c>
    </row>
    <row r="420" s="32" customFormat="1" ht="38" customHeight="1" spans="1:2">
      <c r="A420" s="40">
        <v>4</v>
      </c>
      <c r="B420" s="39" t="s">
        <v>398</v>
      </c>
    </row>
    <row r="421" s="32" customFormat="1" ht="38" customHeight="1" spans="1:2">
      <c r="A421" s="40">
        <v>5</v>
      </c>
      <c r="B421" s="39" t="s">
        <v>399</v>
      </c>
    </row>
    <row r="422" s="32" customFormat="1" ht="38" customHeight="1" spans="1:2">
      <c r="A422" s="40">
        <v>6</v>
      </c>
      <c r="B422" s="39" t="s">
        <v>400</v>
      </c>
    </row>
    <row r="423" s="32" customFormat="1" ht="38" customHeight="1" spans="1:2">
      <c r="A423" s="40">
        <v>7</v>
      </c>
      <c r="B423" s="39" t="s">
        <v>401</v>
      </c>
    </row>
    <row r="424" s="32" customFormat="1" ht="38" customHeight="1" spans="1:2">
      <c r="A424" s="40">
        <v>8</v>
      </c>
      <c r="B424" s="39" t="s">
        <v>402</v>
      </c>
    </row>
    <row r="425" s="32" customFormat="1" ht="38" customHeight="1" spans="1:2">
      <c r="A425" s="40">
        <v>9</v>
      </c>
      <c r="B425" s="39" t="s">
        <v>403</v>
      </c>
    </row>
    <row r="426" s="32" customFormat="1" ht="38" customHeight="1" spans="1:2">
      <c r="A426" s="40">
        <v>10</v>
      </c>
      <c r="B426" s="39" t="s">
        <v>404</v>
      </c>
    </row>
    <row r="427" s="32" customFormat="1" ht="38" customHeight="1" spans="1:2">
      <c r="A427" s="40">
        <v>11</v>
      </c>
      <c r="B427" s="39" t="s">
        <v>405</v>
      </c>
    </row>
    <row r="428" s="32" customFormat="1" ht="38" customHeight="1" spans="1:2">
      <c r="A428" s="40">
        <v>12</v>
      </c>
      <c r="B428" s="39" t="s">
        <v>406</v>
      </c>
    </row>
    <row r="429" s="32" customFormat="1" ht="38" customHeight="1" spans="1:2">
      <c r="A429" s="40">
        <v>13</v>
      </c>
      <c r="B429" s="39" t="s">
        <v>407</v>
      </c>
    </row>
    <row r="430" s="32" customFormat="1" ht="38" customHeight="1" spans="1:2">
      <c r="A430" s="40">
        <v>14</v>
      </c>
      <c r="B430" s="39" t="s">
        <v>408</v>
      </c>
    </row>
    <row r="431" s="32" customFormat="1" ht="38" customHeight="1" spans="1:2">
      <c r="A431" s="40">
        <v>15</v>
      </c>
      <c r="B431" s="39" t="s">
        <v>409</v>
      </c>
    </row>
    <row r="432" s="32" customFormat="1" ht="38" customHeight="1" spans="1:2">
      <c r="A432" s="40">
        <v>16</v>
      </c>
      <c r="B432" s="39" t="s">
        <v>410</v>
      </c>
    </row>
    <row r="433" s="32" customFormat="1" ht="38" customHeight="1" spans="1:2">
      <c r="A433" s="40">
        <v>17</v>
      </c>
      <c r="B433" s="39" t="s">
        <v>411</v>
      </c>
    </row>
    <row r="434" s="32" customFormat="1" ht="38" customHeight="1" spans="1:2">
      <c r="A434" s="40">
        <v>18</v>
      </c>
      <c r="B434" s="39" t="s">
        <v>412</v>
      </c>
    </row>
    <row r="435" s="32" customFormat="1" ht="38" customHeight="1" spans="1:2">
      <c r="A435" s="40">
        <v>19</v>
      </c>
      <c r="B435" s="39" t="s">
        <v>413</v>
      </c>
    </row>
    <row r="436" s="32" customFormat="1" ht="38" customHeight="1" spans="1:2">
      <c r="A436" s="40">
        <v>20</v>
      </c>
      <c r="B436" s="39" t="s">
        <v>414</v>
      </c>
    </row>
    <row r="437" s="32" customFormat="1" ht="38" customHeight="1" spans="1:2">
      <c r="A437" s="40">
        <v>21</v>
      </c>
      <c r="B437" s="39" t="s">
        <v>415</v>
      </c>
    </row>
    <row r="438" s="32" customFormat="1" ht="38" customHeight="1" spans="1:2">
      <c r="A438" s="40">
        <v>22</v>
      </c>
      <c r="B438" s="39" t="s">
        <v>416</v>
      </c>
    </row>
    <row r="439" s="32" customFormat="1" ht="38" customHeight="1" spans="1:2">
      <c r="A439" s="40">
        <v>23</v>
      </c>
      <c r="B439" s="39" t="s">
        <v>417</v>
      </c>
    </row>
    <row r="440" s="32" customFormat="1" ht="38" customHeight="1" spans="1:2">
      <c r="A440" s="40">
        <v>24</v>
      </c>
      <c r="B440" s="39" t="s">
        <v>418</v>
      </c>
    </row>
    <row r="441" s="32" customFormat="1" ht="38" customHeight="1" spans="1:2">
      <c r="A441" s="40">
        <v>25</v>
      </c>
      <c r="B441" s="39" t="s">
        <v>419</v>
      </c>
    </row>
    <row r="442" s="32" customFormat="1" ht="38" customHeight="1" spans="1:2">
      <c r="A442" s="40">
        <v>26</v>
      </c>
      <c r="B442" s="39" t="s">
        <v>420</v>
      </c>
    </row>
    <row r="443" s="32" customFormat="1" ht="38" customHeight="1" spans="1:2">
      <c r="A443" s="40">
        <v>27</v>
      </c>
      <c r="B443" s="39" t="s">
        <v>421</v>
      </c>
    </row>
    <row r="444" s="32" customFormat="1" ht="38" customHeight="1" spans="1:2">
      <c r="A444" s="40">
        <v>28</v>
      </c>
      <c r="B444" s="39" t="s">
        <v>422</v>
      </c>
    </row>
    <row r="445" s="32" customFormat="1" ht="38" customHeight="1" spans="1:2">
      <c r="A445" s="40">
        <v>29</v>
      </c>
      <c r="B445" s="39" t="s">
        <v>423</v>
      </c>
    </row>
    <row r="446" s="32" customFormat="1" ht="38" customHeight="1" spans="1:2">
      <c r="A446" s="40">
        <v>30</v>
      </c>
      <c r="B446" s="39" t="s">
        <v>424</v>
      </c>
    </row>
    <row r="447" s="32" customFormat="1" ht="38" customHeight="1" spans="1:2">
      <c r="A447" s="40">
        <v>31</v>
      </c>
      <c r="B447" s="39" t="s">
        <v>425</v>
      </c>
    </row>
    <row r="448" s="32" customFormat="1" ht="38" customHeight="1" spans="1:2">
      <c r="A448" s="40">
        <v>32</v>
      </c>
      <c r="B448" s="39" t="s">
        <v>426</v>
      </c>
    </row>
    <row r="449" s="32" customFormat="1" ht="38" customHeight="1" spans="1:2">
      <c r="A449" s="40">
        <v>33</v>
      </c>
      <c r="B449" s="39" t="s">
        <v>427</v>
      </c>
    </row>
    <row r="450" s="32" customFormat="1" ht="38" customHeight="1" spans="1:2">
      <c r="A450" s="40">
        <v>34</v>
      </c>
      <c r="B450" s="39" t="s">
        <v>428</v>
      </c>
    </row>
    <row r="451" s="32" customFormat="1" ht="38" customHeight="1" spans="1:2">
      <c r="A451" s="40">
        <v>35</v>
      </c>
      <c r="B451" s="39" t="s">
        <v>429</v>
      </c>
    </row>
    <row r="452" s="32" customFormat="1" ht="38" customHeight="1" spans="1:2">
      <c r="A452" s="40">
        <v>36</v>
      </c>
      <c r="B452" s="39" t="s">
        <v>430</v>
      </c>
    </row>
    <row r="453" s="32" customFormat="1" ht="38" customHeight="1" spans="1:2">
      <c r="A453" s="40">
        <v>37</v>
      </c>
      <c r="B453" s="39" t="s">
        <v>431</v>
      </c>
    </row>
    <row r="454" s="32" customFormat="1" ht="38" customHeight="1" spans="1:2">
      <c r="A454" s="40">
        <v>38</v>
      </c>
      <c r="B454" s="39" t="s">
        <v>432</v>
      </c>
    </row>
    <row r="455" s="32" customFormat="1" ht="38" customHeight="1" spans="1:2">
      <c r="A455" s="40">
        <v>39</v>
      </c>
      <c r="B455" s="39" t="s">
        <v>433</v>
      </c>
    </row>
    <row r="456" s="32" customFormat="1" ht="38" customHeight="1" spans="1:2">
      <c r="A456" s="40">
        <v>40</v>
      </c>
      <c r="B456" s="39" t="s">
        <v>434</v>
      </c>
    </row>
    <row r="457" s="32" customFormat="1" ht="38" customHeight="1" spans="1:2">
      <c r="A457" s="40">
        <v>41</v>
      </c>
      <c r="B457" s="39" t="s">
        <v>435</v>
      </c>
    </row>
    <row r="458" s="32" customFormat="1" ht="38" customHeight="1" spans="1:2">
      <c r="A458" s="40">
        <v>42</v>
      </c>
      <c r="B458" s="39" t="s">
        <v>436</v>
      </c>
    </row>
    <row r="459" s="32" customFormat="1" ht="38" customHeight="1" spans="1:2">
      <c r="A459" s="40">
        <v>43</v>
      </c>
      <c r="B459" s="39" t="s">
        <v>437</v>
      </c>
    </row>
    <row r="460" s="32" customFormat="1" ht="38" customHeight="1" spans="1:2">
      <c r="A460" s="40">
        <v>44</v>
      </c>
      <c r="B460" s="39" t="s">
        <v>438</v>
      </c>
    </row>
    <row r="461" s="32" customFormat="1" ht="38" customHeight="1" spans="1:2">
      <c r="A461" s="40">
        <v>45</v>
      </c>
      <c r="B461" s="39" t="s">
        <v>439</v>
      </c>
    </row>
    <row r="462" s="32" customFormat="1" ht="38" customHeight="1" spans="1:2">
      <c r="A462" s="40">
        <v>46</v>
      </c>
      <c r="B462" s="39" t="s">
        <v>440</v>
      </c>
    </row>
    <row r="463" s="32" customFormat="1" ht="38" customHeight="1" spans="1:2">
      <c r="A463" s="40">
        <v>47</v>
      </c>
      <c r="B463" s="39" t="s">
        <v>441</v>
      </c>
    </row>
    <row r="464" s="32" customFormat="1" ht="38" customHeight="1" spans="1:2">
      <c r="A464" s="40">
        <v>48</v>
      </c>
      <c r="B464" s="39" t="s">
        <v>442</v>
      </c>
    </row>
    <row r="465" s="32" customFormat="1" ht="38" customHeight="1" spans="1:2">
      <c r="A465" s="40">
        <v>49</v>
      </c>
      <c r="B465" s="39" t="s">
        <v>443</v>
      </c>
    </row>
    <row r="466" s="32" customFormat="1" ht="38" customHeight="1" spans="1:2">
      <c r="A466" s="40">
        <v>50</v>
      </c>
      <c r="B466" s="39" t="s">
        <v>444</v>
      </c>
    </row>
    <row r="467" s="32" customFormat="1" ht="38" customHeight="1" spans="1:2">
      <c r="A467" s="40">
        <v>51</v>
      </c>
      <c r="B467" s="39" t="s">
        <v>445</v>
      </c>
    </row>
    <row r="468" s="32" customFormat="1" ht="38" customHeight="1" spans="1:2">
      <c r="A468" s="40">
        <v>52</v>
      </c>
      <c r="B468" s="39" t="s">
        <v>446</v>
      </c>
    </row>
    <row r="469" s="32" customFormat="1" ht="38" customHeight="1" spans="1:2">
      <c r="A469" s="40">
        <v>53</v>
      </c>
      <c r="B469" s="39" t="s">
        <v>447</v>
      </c>
    </row>
    <row r="470" s="32" customFormat="1" ht="38" customHeight="1" spans="1:2">
      <c r="A470" s="40">
        <v>54</v>
      </c>
      <c r="B470" s="39" t="s">
        <v>448</v>
      </c>
    </row>
    <row r="471" s="33" customFormat="1" ht="38" customHeight="1" spans="1:2">
      <c r="A471" s="38" t="str">
        <f>"其他（"&amp;COUNT(A472:A490)&amp;"个）"</f>
        <v>其他（19个）</v>
      </c>
      <c r="B471" s="38"/>
    </row>
    <row r="472" s="32" customFormat="1" ht="38" customHeight="1" spans="1:2">
      <c r="A472" s="40">
        <v>1</v>
      </c>
      <c r="B472" s="39" t="s">
        <v>449</v>
      </c>
    </row>
    <row r="473" s="32" customFormat="1" ht="38" customHeight="1" spans="1:2">
      <c r="A473" s="40">
        <v>2</v>
      </c>
      <c r="B473" s="39" t="s">
        <v>450</v>
      </c>
    </row>
    <row r="474" s="32" customFormat="1" ht="38" customHeight="1" spans="1:2">
      <c r="A474" s="40">
        <v>3</v>
      </c>
      <c r="B474" s="39" t="s">
        <v>451</v>
      </c>
    </row>
    <row r="475" s="32" customFormat="1" ht="38" customHeight="1" spans="1:2">
      <c r="A475" s="40">
        <v>4</v>
      </c>
      <c r="B475" s="39" t="s">
        <v>452</v>
      </c>
    </row>
    <row r="476" s="32" customFormat="1" ht="38" customHeight="1" spans="1:2">
      <c r="A476" s="40">
        <v>5</v>
      </c>
      <c r="B476" s="39" t="s">
        <v>453</v>
      </c>
    </row>
    <row r="477" s="32" customFormat="1" ht="38" customHeight="1" spans="1:2">
      <c r="A477" s="40">
        <v>6</v>
      </c>
      <c r="B477" s="39" t="s">
        <v>454</v>
      </c>
    </row>
    <row r="478" s="32" customFormat="1" ht="38" customHeight="1" spans="1:2">
      <c r="A478" s="40">
        <v>7</v>
      </c>
      <c r="B478" s="39" t="s">
        <v>455</v>
      </c>
    </row>
    <row r="479" s="32" customFormat="1" ht="38" customHeight="1" spans="1:2">
      <c r="A479" s="40">
        <v>8</v>
      </c>
      <c r="B479" s="39" t="s">
        <v>456</v>
      </c>
    </row>
    <row r="480" s="32" customFormat="1" ht="38" customHeight="1" spans="1:2">
      <c r="A480" s="40">
        <v>9</v>
      </c>
      <c r="B480" s="39" t="s">
        <v>457</v>
      </c>
    </row>
    <row r="481" s="32" customFormat="1" ht="38" customHeight="1" spans="1:2">
      <c r="A481" s="40">
        <v>10</v>
      </c>
      <c r="B481" s="39" t="s">
        <v>458</v>
      </c>
    </row>
    <row r="482" s="32" customFormat="1" ht="38" customHeight="1" spans="1:2">
      <c r="A482" s="40">
        <v>11</v>
      </c>
      <c r="B482" s="39" t="s">
        <v>459</v>
      </c>
    </row>
    <row r="483" s="32" customFormat="1" ht="38" customHeight="1" spans="1:2">
      <c r="A483" s="40">
        <v>12</v>
      </c>
      <c r="B483" s="39" t="s">
        <v>460</v>
      </c>
    </row>
    <row r="484" s="32" customFormat="1" ht="38" customHeight="1" spans="1:2">
      <c r="A484" s="40">
        <v>13</v>
      </c>
      <c r="B484" s="39" t="s">
        <v>461</v>
      </c>
    </row>
    <row r="485" s="32" customFormat="1" ht="38" customHeight="1" spans="1:2">
      <c r="A485" s="40">
        <v>14</v>
      </c>
      <c r="B485" s="39" t="s">
        <v>462</v>
      </c>
    </row>
    <row r="486" s="32" customFormat="1" ht="38" customHeight="1" spans="1:2">
      <c r="A486" s="40">
        <v>15</v>
      </c>
      <c r="B486" s="39" t="s">
        <v>463</v>
      </c>
    </row>
    <row r="487" s="32" customFormat="1" ht="38" customHeight="1" spans="1:2">
      <c r="A487" s="40">
        <v>16</v>
      </c>
      <c r="B487" s="39" t="s">
        <v>464</v>
      </c>
    </row>
    <row r="488" s="32" customFormat="1" ht="38" customHeight="1" spans="1:2">
      <c r="A488" s="40">
        <v>17</v>
      </c>
      <c r="B488" s="39" t="s">
        <v>465</v>
      </c>
    </row>
    <row r="489" s="32" customFormat="1" ht="38" customHeight="1" spans="1:2">
      <c r="A489" s="40">
        <v>18</v>
      </c>
      <c r="B489" s="39" t="s">
        <v>466</v>
      </c>
    </row>
    <row r="490" s="32" customFormat="1" ht="38" customHeight="1" spans="1:2">
      <c r="A490" s="40">
        <v>19</v>
      </c>
      <c r="B490" s="39" t="s">
        <v>467</v>
      </c>
    </row>
  </sheetData>
  <autoFilter ref="A2:B490">
    <extLst/>
  </autoFilter>
  <mergeCells count="24">
    <mergeCell ref="A1:B1"/>
    <mergeCell ref="A3:B3"/>
    <mergeCell ref="A4:B4"/>
    <mergeCell ref="A5:B5"/>
    <mergeCell ref="A100:B100"/>
    <mergeCell ref="A134:B134"/>
    <mergeCell ref="A137:B137"/>
    <mergeCell ref="A138:B138"/>
    <mergeCell ref="A225:B225"/>
    <mergeCell ref="A242:B242"/>
    <mergeCell ref="A248:B248"/>
    <mergeCell ref="A249:B249"/>
    <mergeCell ref="A255:B255"/>
    <mergeCell ref="A268:B268"/>
    <mergeCell ref="A269:B269"/>
    <mergeCell ref="A291:B291"/>
    <mergeCell ref="A360:B360"/>
    <mergeCell ref="A361:B361"/>
    <mergeCell ref="A369:B369"/>
    <mergeCell ref="A378:B378"/>
    <mergeCell ref="A379:B379"/>
    <mergeCell ref="A403:B403"/>
    <mergeCell ref="A416:B416"/>
    <mergeCell ref="A471:B471"/>
  </mergeCells>
  <conditionalFormatting sqref="B201">
    <cfRule type="duplicateValues" dxfId="0" priority="1"/>
  </conditionalFormatting>
  <conditionalFormatting sqref="B247">
    <cfRule type="duplicateValues" dxfId="0" priority="2"/>
  </conditionalFormatting>
  <conditionalFormatting sqref="B290">
    <cfRule type="duplicateValues" dxfId="0" priority="3"/>
  </conditionalFormatting>
  <conditionalFormatting sqref="B1:B200 B202:B246 B291:B1048576 B248:B289">
    <cfRule type="duplicateValues" dxfId="0" priority="4"/>
  </conditionalFormatting>
  <pageMargins left="0.432638888888889" right="0.393055555555556" top="0.554861111111111" bottom="0.554861111111111" header="0.298611111111111" footer="0.298611111111111"/>
  <pageSetup paperSize="9" scale="97"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596"/>
  <sheetViews>
    <sheetView zoomScale="85" zoomScaleNormal="85" topLeftCell="A171" workbookViewId="0">
      <selection activeCell="Q174" sqref="Q174"/>
    </sheetView>
  </sheetViews>
  <sheetFormatPr defaultColWidth="9" defaultRowHeight="14.4"/>
  <cols>
    <col min="1" max="1" width="4.07407407407407" style="3" customWidth="1"/>
    <col min="2" max="3" width="10.7777777777778" style="3" customWidth="1"/>
    <col min="4" max="4" width="6.37962962962963" style="3" customWidth="1"/>
    <col min="5" max="5" width="6.02777777777778" style="3" customWidth="1"/>
    <col min="6" max="6" width="46.7777777777778" style="4" customWidth="1"/>
    <col min="7" max="7" width="11.7777777777778" style="3" customWidth="1"/>
    <col min="8" max="9" width="15.1759259259259" style="5" customWidth="1"/>
    <col min="10" max="10" width="13.7777777777778" style="3" customWidth="1"/>
    <col min="11" max="11" width="7.77777777777778" style="3" customWidth="1"/>
    <col min="12" max="16384" width="9" style="2"/>
  </cols>
  <sheetData>
    <row r="1" ht="47" customHeight="1" spans="1:11">
      <c r="A1" s="6" t="s">
        <v>0</v>
      </c>
      <c r="B1" s="6"/>
      <c r="C1" s="6"/>
      <c r="D1" s="6"/>
      <c r="E1" s="6"/>
      <c r="F1" s="7"/>
      <c r="G1" s="6"/>
      <c r="H1" s="8"/>
      <c r="I1" s="8"/>
      <c r="J1" s="6"/>
      <c r="K1" s="6"/>
    </row>
    <row r="2" ht="80" customHeight="1" spans="1:11">
      <c r="A2" s="9" t="s">
        <v>468</v>
      </c>
      <c r="B2" s="9" t="s">
        <v>469</v>
      </c>
      <c r="C2" s="9" t="s">
        <v>470</v>
      </c>
      <c r="D2" s="9" t="s">
        <v>471</v>
      </c>
      <c r="E2" s="9" t="s">
        <v>472</v>
      </c>
      <c r="F2" s="9" t="s">
        <v>473</v>
      </c>
      <c r="G2" s="10" t="s">
        <v>474</v>
      </c>
      <c r="H2" s="11" t="s">
        <v>475</v>
      </c>
      <c r="I2" s="11" t="s">
        <v>476</v>
      </c>
      <c r="J2" s="9" t="s">
        <v>477</v>
      </c>
      <c r="K2" s="9" t="s">
        <v>478</v>
      </c>
    </row>
    <row r="3" ht="36" customHeight="1" spans="1:11">
      <c r="A3" s="9" t="str">
        <f>"合计（"&amp;COUNT(A4:A596)&amp;"个）"</f>
        <v>合计（526个）</v>
      </c>
      <c r="B3" s="9"/>
      <c r="C3" s="9"/>
      <c r="D3" s="9"/>
      <c r="E3" s="9"/>
      <c r="F3" s="12"/>
      <c r="G3" s="13"/>
      <c r="H3" s="14">
        <f>H4+H133+H330+H355+H445+H469</f>
        <v>89374459.76</v>
      </c>
      <c r="I3" s="14">
        <f>I4+I133+I330+I355+I445+I469</f>
        <v>15004400</v>
      </c>
      <c r="J3" s="13"/>
      <c r="K3" s="13"/>
    </row>
    <row r="4" ht="36" customHeight="1" spans="1:11">
      <c r="A4" s="15" t="str">
        <f>"先进制造业（"&amp;COUNT(A5:A132)&amp;"个）"</f>
        <v>先进制造业（118个）</v>
      </c>
      <c r="B4" s="15"/>
      <c r="C4" s="15"/>
      <c r="D4" s="15"/>
      <c r="E4" s="15"/>
      <c r="F4" s="16"/>
      <c r="G4" s="13"/>
      <c r="H4" s="14">
        <f>H5+H99+H130</f>
        <v>14589968</v>
      </c>
      <c r="I4" s="14">
        <f>I5+I99+I130</f>
        <v>2708303</v>
      </c>
      <c r="J4" s="13"/>
      <c r="K4" s="13"/>
    </row>
    <row r="5" ht="36" customHeight="1" spans="1:11">
      <c r="A5" s="16" t="str">
        <f>"制造业（"&amp;COUNT(A6:A98)&amp;"个）"</f>
        <v>制造业（90个）</v>
      </c>
      <c r="B5" s="16"/>
      <c r="C5" s="16"/>
      <c r="D5" s="16"/>
      <c r="E5" s="16"/>
      <c r="F5" s="16"/>
      <c r="G5" s="13"/>
      <c r="H5" s="14">
        <f>H6+H38+H66</f>
        <v>10732484</v>
      </c>
      <c r="I5" s="14">
        <f>I6+I38+I66</f>
        <v>1961503</v>
      </c>
      <c r="J5" s="13"/>
      <c r="K5" s="13"/>
    </row>
    <row r="6" ht="36" customHeight="1" spans="1:11">
      <c r="A6" s="16" t="str">
        <f>"续建项目（"&amp;COUNT(A7:A37)&amp;"个）"</f>
        <v>续建项目（31个）</v>
      </c>
      <c r="B6" s="16"/>
      <c r="C6" s="16"/>
      <c r="D6" s="16"/>
      <c r="E6" s="16"/>
      <c r="F6" s="16"/>
      <c r="G6" s="13"/>
      <c r="H6" s="14">
        <f>SUM(H7:H37)</f>
        <v>3198583</v>
      </c>
      <c r="I6" s="14">
        <f>SUM(I7:I37)</f>
        <v>1365003</v>
      </c>
      <c r="J6" s="13"/>
      <c r="K6" s="13"/>
    </row>
    <row r="7" s="1" customFormat="1" ht="102" customHeight="1" spans="1:11">
      <c r="A7" s="17">
        <v>1</v>
      </c>
      <c r="B7" s="17" t="s">
        <v>479</v>
      </c>
      <c r="C7" s="17" t="s">
        <v>480</v>
      </c>
      <c r="D7" s="17" t="s">
        <v>481</v>
      </c>
      <c r="E7" s="17" t="s">
        <v>482</v>
      </c>
      <c r="F7" s="18" t="s">
        <v>483</v>
      </c>
      <c r="G7" s="19" t="s">
        <v>484</v>
      </c>
      <c r="H7" s="20">
        <v>140716</v>
      </c>
      <c r="I7" s="20">
        <v>30000</v>
      </c>
      <c r="J7" s="17" t="s">
        <v>485</v>
      </c>
      <c r="K7" s="17"/>
    </row>
    <row r="8" s="1" customFormat="1" ht="88" customHeight="1" spans="1:11">
      <c r="A8" s="21">
        <v>2</v>
      </c>
      <c r="B8" s="17" t="s">
        <v>486</v>
      </c>
      <c r="C8" s="17" t="s">
        <v>487</v>
      </c>
      <c r="D8" s="17" t="s">
        <v>481</v>
      </c>
      <c r="E8" s="17" t="s">
        <v>488</v>
      </c>
      <c r="F8" s="18" t="s">
        <v>489</v>
      </c>
      <c r="G8" s="19" t="s">
        <v>484</v>
      </c>
      <c r="H8" s="20">
        <v>100000</v>
      </c>
      <c r="I8" s="20">
        <v>15000</v>
      </c>
      <c r="J8" s="17" t="s">
        <v>490</v>
      </c>
      <c r="K8" s="17"/>
    </row>
    <row r="9" s="1" customFormat="1" ht="102" customHeight="1" spans="1:11">
      <c r="A9" s="21">
        <v>3</v>
      </c>
      <c r="B9" s="17" t="s">
        <v>491</v>
      </c>
      <c r="C9" s="17" t="s">
        <v>492</v>
      </c>
      <c r="D9" s="17" t="s">
        <v>481</v>
      </c>
      <c r="E9" s="17" t="s">
        <v>488</v>
      </c>
      <c r="F9" s="18" t="s">
        <v>493</v>
      </c>
      <c r="G9" s="19" t="s">
        <v>494</v>
      </c>
      <c r="H9" s="20">
        <v>67330</v>
      </c>
      <c r="I9" s="20">
        <v>6686</v>
      </c>
      <c r="J9" s="17" t="s">
        <v>495</v>
      </c>
      <c r="K9" s="17"/>
    </row>
    <row r="10" s="1" customFormat="1" ht="93" customHeight="1" spans="1:11">
      <c r="A10" s="21">
        <v>4</v>
      </c>
      <c r="B10" s="17" t="s">
        <v>496</v>
      </c>
      <c r="C10" s="17" t="s">
        <v>497</v>
      </c>
      <c r="D10" s="17" t="s">
        <v>481</v>
      </c>
      <c r="E10" s="17" t="s">
        <v>498</v>
      </c>
      <c r="F10" s="18" t="s">
        <v>499</v>
      </c>
      <c r="G10" s="19" t="s">
        <v>500</v>
      </c>
      <c r="H10" s="20">
        <v>60000</v>
      </c>
      <c r="I10" s="20">
        <v>20000</v>
      </c>
      <c r="J10" s="17" t="s">
        <v>501</v>
      </c>
      <c r="K10" s="17"/>
    </row>
    <row r="11" s="1" customFormat="1" ht="93" customHeight="1" spans="1:11">
      <c r="A11" s="21">
        <v>5</v>
      </c>
      <c r="B11" s="17" t="s">
        <v>502</v>
      </c>
      <c r="C11" s="17" t="s">
        <v>503</v>
      </c>
      <c r="D11" s="17" t="s">
        <v>481</v>
      </c>
      <c r="E11" s="17" t="s">
        <v>488</v>
      </c>
      <c r="F11" s="18" t="s">
        <v>504</v>
      </c>
      <c r="G11" s="19" t="s">
        <v>505</v>
      </c>
      <c r="H11" s="20">
        <v>38917</v>
      </c>
      <c r="I11" s="20">
        <v>16917</v>
      </c>
      <c r="J11" s="17" t="s">
        <v>506</v>
      </c>
      <c r="K11" s="17"/>
    </row>
    <row r="12" s="1" customFormat="1" ht="106" customHeight="1" spans="1:11">
      <c r="A12" s="21">
        <v>6</v>
      </c>
      <c r="B12" s="17" t="s">
        <v>507</v>
      </c>
      <c r="C12" s="17" t="s">
        <v>508</v>
      </c>
      <c r="D12" s="17" t="s">
        <v>481</v>
      </c>
      <c r="E12" s="17" t="s">
        <v>509</v>
      </c>
      <c r="F12" s="18" t="s">
        <v>510</v>
      </c>
      <c r="G12" s="19" t="s">
        <v>484</v>
      </c>
      <c r="H12" s="20">
        <v>35000</v>
      </c>
      <c r="I12" s="20">
        <v>25000</v>
      </c>
      <c r="J12" s="17" t="s">
        <v>511</v>
      </c>
      <c r="K12" s="17"/>
    </row>
    <row r="13" s="1" customFormat="1" ht="93" customHeight="1" spans="1:11">
      <c r="A13" s="21">
        <v>7</v>
      </c>
      <c r="B13" s="17" t="s">
        <v>512</v>
      </c>
      <c r="C13" s="17" t="s">
        <v>513</v>
      </c>
      <c r="D13" s="17" t="s">
        <v>481</v>
      </c>
      <c r="E13" s="17" t="s">
        <v>498</v>
      </c>
      <c r="F13" s="18" t="s">
        <v>514</v>
      </c>
      <c r="G13" s="19" t="s">
        <v>515</v>
      </c>
      <c r="H13" s="20">
        <v>25000</v>
      </c>
      <c r="I13" s="20">
        <v>5000</v>
      </c>
      <c r="J13" s="17" t="s">
        <v>516</v>
      </c>
      <c r="K13" s="17"/>
    </row>
    <row r="14" s="1" customFormat="1" ht="82" customHeight="1" spans="1:11">
      <c r="A14" s="21">
        <v>8</v>
      </c>
      <c r="B14" s="17" t="s">
        <v>517</v>
      </c>
      <c r="C14" s="17" t="s">
        <v>518</v>
      </c>
      <c r="D14" s="17" t="s">
        <v>481</v>
      </c>
      <c r="E14" s="17" t="s">
        <v>498</v>
      </c>
      <c r="F14" s="18" t="s">
        <v>519</v>
      </c>
      <c r="G14" s="19" t="s">
        <v>505</v>
      </c>
      <c r="H14" s="20">
        <v>75000</v>
      </c>
      <c r="I14" s="20">
        <v>22500</v>
      </c>
      <c r="J14" s="17" t="s">
        <v>520</v>
      </c>
      <c r="K14" s="17"/>
    </row>
    <row r="15" s="1" customFormat="1" ht="165" customHeight="1" spans="1:11">
      <c r="A15" s="21">
        <v>9</v>
      </c>
      <c r="B15" s="17" t="s">
        <v>521</v>
      </c>
      <c r="C15" s="17" t="s">
        <v>522</v>
      </c>
      <c r="D15" s="17" t="s">
        <v>481</v>
      </c>
      <c r="E15" s="17" t="s">
        <v>498</v>
      </c>
      <c r="F15" s="18" t="s">
        <v>523</v>
      </c>
      <c r="G15" s="19" t="s">
        <v>500</v>
      </c>
      <c r="H15" s="20">
        <v>256000</v>
      </c>
      <c r="I15" s="20">
        <v>100000</v>
      </c>
      <c r="J15" s="17" t="s">
        <v>524</v>
      </c>
      <c r="K15" s="17"/>
    </row>
    <row r="16" s="1" customFormat="1" ht="82" customHeight="1" spans="1:11">
      <c r="A16" s="21">
        <v>10</v>
      </c>
      <c r="B16" s="17" t="s">
        <v>525</v>
      </c>
      <c r="C16" s="17" t="s">
        <v>526</v>
      </c>
      <c r="D16" s="17" t="s">
        <v>481</v>
      </c>
      <c r="E16" s="17" t="s">
        <v>509</v>
      </c>
      <c r="F16" s="18" t="s">
        <v>527</v>
      </c>
      <c r="G16" s="19" t="s">
        <v>505</v>
      </c>
      <c r="H16" s="20">
        <v>26000</v>
      </c>
      <c r="I16" s="20">
        <v>21000</v>
      </c>
      <c r="J16" s="17" t="s">
        <v>511</v>
      </c>
      <c r="K16" s="17"/>
    </row>
    <row r="17" s="1" customFormat="1" ht="103" customHeight="1" spans="1:11">
      <c r="A17" s="21">
        <v>11</v>
      </c>
      <c r="B17" s="17" t="s">
        <v>528</v>
      </c>
      <c r="C17" s="17" t="s">
        <v>529</v>
      </c>
      <c r="D17" s="17" t="s">
        <v>481</v>
      </c>
      <c r="E17" s="17" t="s">
        <v>509</v>
      </c>
      <c r="F17" s="18" t="s">
        <v>530</v>
      </c>
      <c r="G17" s="19" t="s">
        <v>505</v>
      </c>
      <c r="H17" s="20">
        <v>15000</v>
      </c>
      <c r="I17" s="20">
        <v>5000</v>
      </c>
      <c r="J17" s="17" t="s">
        <v>511</v>
      </c>
      <c r="K17" s="17"/>
    </row>
    <row r="18" s="1" customFormat="1" ht="153" customHeight="1" spans="1:11">
      <c r="A18" s="21">
        <v>12</v>
      </c>
      <c r="B18" s="17" t="s">
        <v>531</v>
      </c>
      <c r="C18" s="17" t="s">
        <v>532</v>
      </c>
      <c r="D18" s="17" t="s">
        <v>481</v>
      </c>
      <c r="E18" s="17" t="s">
        <v>509</v>
      </c>
      <c r="F18" s="18" t="s">
        <v>533</v>
      </c>
      <c r="G18" s="19" t="s">
        <v>505</v>
      </c>
      <c r="H18" s="20">
        <v>14520</v>
      </c>
      <c r="I18" s="20">
        <v>8000</v>
      </c>
      <c r="J18" s="17" t="s">
        <v>511</v>
      </c>
      <c r="K18" s="17"/>
    </row>
    <row r="19" s="1" customFormat="1" ht="79" customHeight="1" spans="1:11">
      <c r="A19" s="21">
        <v>13</v>
      </c>
      <c r="B19" s="17" t="s">
        <v>534</v>
      </c>
      <c r="C19" s="17" t="s">
        <v>535</v>
      </c>
      <c r="D19" s="17" t="s">
        <v>481</v>
      </c>
      <c r="E19" s="17" t="s">
        <v>509</v>
      </c>
      <c r="F19" s="18" t="s">
        <v>536</v>
      </c>
      <c r="G19" s="19" t="s">
        <v>500</v>
      </c>
      <c r="H19" s="20">
        <v>22000</v>
      </c>
      <c r="I19" s="20">
        <v>10000</v>
      </c>
      <c r="J19" s="17" t="s">
        <v>537</v>
      </c>
      <c r="K19" s="17"/>
    </row>
    <row r="20" s="1" customFormat="1" ht="79" customHeight="1" spans="1:11">
      <c r="A20" s="21">
        <v>14</v>
      </c>
      <c r="B20" s="17" t="s">
        <v>538</v>
      </c>
      <c r="C20" s="17" t="s">
        <v>526</v>
      </c>
      <c r="D20" s="17" t="s">
        <v>481</v>
      </c>
      <c r="E20" s="17" t="s">
        <v>509</v>
      </c>
      <c r="F20" s="18" t="s">
        <v>539</v>
      </c>
      <c r="G20" s="19" t="s">
        <v>500</v>
      </c>
      <c r="H20" s="20">
        <v>124800</v>
      </c>
      <c r="I20" s="20">
        <v>50000</v>
      </c>
      <c r="J20" s="17" t="s">
        <v>540</v>
      </c>
      <c r="K20" s="17"/>
    </row>
    <row r="21" s="1" customFormat="1" ht="79" customHeight="1" spans="1:11">
      <c r="A21" s="21">
        <v>15</v>
      </c>
      <c r="B21" s="17" t="s">
        <v>541</v>
      </c>
      <c r="C21" s="17" t="s">
        <v>542</v>
      </c>
      <c r="D21" s="17" t="s">
        <v>481</v>
      </c>
      <c r="E21" s="17" t="s">
        <v>488</v>
      </c>
      <c r="F21" s="18" t="s">
        <v>543</v>
      </c>
      <c r="G21" s="19" t="s">
        <v>544</v>
      </c>
      <c r="H21" s="20">
        <v>100000</v>
      </c>
      <c r="I21" s="20">
        <v>30000</v>
      </c>
      <c r="J21" s="17" t="s">
        <v>545</v>
      </c>
      <c r="K21" s="17"/>
    </row>
    <row r="22" s="1" customFormat="1" ht="79" customHeight="1" spans="1:11">
      <c r="A22" s="21">
        <v>16</v>
      </c>
      <c r="B22" s="17" t="s">
        <v>546</v>
      </c>
      <c r="C22" s="17" t="s">
        <v>547</v>
      </c>
      <c r="D22" s="17" t="s">
        <v>481</v>
      </c>
      <c r="E22" s="17" t="s">
        <v>482</v>
      </c>
      <c r="F22" s="18" t="s">
        <v>548</v>
      </c>
      <c r="G22" s="19" t="s">
        <v>500</v>
      </c>
      <c r="H22" s="20">
        <v>100000</v>
      </c>
      <c r="I22" s="20">
        <v>50000</v>
      </c>
      <c r="J22" s="17" t="s">
        <v>549</v>
      </c>
      <c r="K22" s="17"/>
    </row>
    <row r="23" s="1" customFormat="1" ht="101" customHeight="1" spans="1:11">
      <c r="A23" s="21">
        <v>17</v>
      </c>
      <c r="B23" s="17" t="s">
        <v>550</v>
      </c>
      <c r="C23" s="17" t="s">
        <v>551</v>
      </c>
      <c r="D23" s="17" t="s">
        <v>481</v>
      </c>
      <c r="E23" s="17" t="s">
        <v>482</v>
      </c>
      <c r="F23" s="18" t="s">
        <v>552</v>
      </c>
      <c r="G23" s="19" t="s">
        <v>505</v>
      </c>
      <c r="H23" s="20">
        <v>8500</v>
      </c>
      <c r="I23" s="20">
        <v>3000</v>
      </c>
      <c r="J23" s="17" t="s">
        <v>553</v>
      </c>
      <c r="K23" s="17"/>
    </row>
    <row r="24" s="1" customFormat="1" ht="82" customHeight="1" spans="1:11">
      <c r="A24" s="21">
        <v>18</v>
      </c>
      <c r="B24" s="17" t="s">
        <v>554</v>
      </c>
      <c r="C24" s="17" t="s">
        <v>555</v>
      </c>
      <c r="D24" s="17" t="s">
        <v>481</v>
      </c>
      <c r="E24" s="17" t="s">
        <v>488</v>
      </c>
      <c r="F24" s="18" t="s">
        <v>556</v>
      </c>
      <c r="G24" s="19" t="s">
        <v>505</v>
      </c>
      <c r="H24" s="20">
        <v>12000</v>
      </c>
      <c r="I24" s="20">
        <v>7800</v>
      </c>
      <c r="J24" s="17" t="s">
        <v>557</v>
      </c>
      <c r="K24" s="17"/>
    </row>
    <row r="25" s="1" customFormat="1" ht="73" customHeight="1" spans="1:11">
      <c r="A25" s="21">
        <v>19</v>
      </c>
      <c r="B25" s="17" t="s">
        <v>558</v>
      </c>
      <c r="C25" s="17" t="s">
        <v>559</v>
      </c>
      <c r="D25" s="17" t="s">
        <v>481</v>
      </c>
      <c r="E25" s="17" t="s">
        <v>488</v>
      </c>
      <c r="F25" s="18" t="s">
        <v>560</v>
      </c>
      <c r="G25" s="19" t="s">
        <v>505</v>
      </c>
      <c r="H25" s="20">
        <v>50000</v>
      </c>
      <c r="I25" s="20">
        <v>24000</v>
      </c>
      <c r="J25" s="17" t="s">
        <v>561</v>
      </c>
      <c r="K25" s="17"/>
    </row>
    <row r="26" s="1" customFormat="1" ht="108" customHeight="1" spans="1:11">
      <c r="A26" s="21">
        <v>20</v>
      </c>
      <c r="B26" s="17" t="s">
        <v>562</v>
      </c>
      <c r="C26" s="17" t="s">
        <v>563</v>
      </c>
      <c r="D26" s="17" t="s">
        <v>481</v>
      </c>
      <c r="E26" s="17" t="s">
        <v>564</v>
      </c>
      <c r="F26" s="18" t="s">
        <v>565</v>
      </c>
      <c r="G26" s="19" t="s">
        <v>515</v>
      </c>
      <c r="H26" s="20">
        <v>30000</v>
      </c>
      <c r="I26" s="20">
        <v>4000</v>
      </c>
      <c r="J26" s="17" t="s">
        <v>566</v>
      </c>
      <c r="K26" s="17"/>
    </row>
    <row r="27" s="1" customFormat="1" ht="108" customHeight="1" spans="1:11">
      <c r="A27" s="21">
        <v>21</v>
      </c>
      <c r="B27" s="17" t="s">
        <v>567</v>
      </c>
      <c r="C27" s="17" t="s">
        <v>568</v>
      </c>
      <c r="D27" s="17" t="s">
        <v>481</v>
      </c>
      <c r="E27" s="17" t="s">
        <v>498</v>
      </c>
      <c r="F27" s="18" t="s">
        <v>569</v>
      </c>
      <c r="G27" s="19" t="s">
        <v>500</v>
      </c>
      <c r="H27" s="20">
        <v>1020000</v>
      </c>
      <c r="I27" s="20">
        <v>650000</v>
      </c>
      <c r="J27" s="17" t="s">
        <v>570</v>
      </c>
      <c r="K27" s="17"/>
    </row>
    <row r="28" s="1" customFormat="1" ht="108" customHeight="1" spans="1:11">
      <c r="A28" s="21">
        <v>22</v>
      </c>
      <c r="B28" s="17" t="s">
        <v>571</v>
      </c>
      <c r="C28" s="17" t="s">
        <v>568</v>
      </c>
      <c r="D28" s="17" t="s">
        <v>481</v>
      </c>
      <c r="E28" s="17" t="s">
        <v>498</v>
      </c>
      <c r="F28" s="18" t="s">
        <v>572</v>
      </c>
      <c r="G28" s="19" t="s">
        <v>500</v>
      </c>
      <c r="H28" s="20">
        <v>112000</v>
      </c>
      <c r="I28" s="20">
        <v>54000</v>
      </c>
      <c r="J28" s="17" t="s">
        <v>570</v>
      </c>
      <c r="K28" s="17"/>
    </row>
    <row r="29" s="1" customFormat="1" ht="80" customHeight="1" spans="1:11">
      <c r="A29" s="21">
        <v>23</v>
      </c>
      <c r="B29" s="17" t="s">
        <v>573</v>
      </c>
      <c r="C29" s="17" t="s">
        <v>574</v>
      </c>
      <c r="D29" s="17" t="s">
        <v>481</v>
      </c>
      <c r="E29" s="17" t="s">
        <v>498</v>
      </c>
      <c r="F29" s="18" t="s">
        <v>575</v>
      </c>
      <c r="G29" s="19" t="s">
        <v>544</v>
      </c>
      <c r="H29" s="20">
        <v>100000</v>
      </c>
      <c r="I29" s="20">
        <v>35000</v>
      </c>
      <c r="J29" s="17" t="s">
        <v>576</v>
      </c>
      <c r="K29" s="17"/>
    </row>
    <row r="30" s="1" customFormat="1" ht="73" customHeight="1" spans="1:11">
      <c r="A30" s="21">
        <v>24</v>
      </c>
      <c r="B30" s="17" t="s">
        <v>577</v>
      </c>
      <c r="C30" s="17" t="s">
        <v>578</v>
      </c>
      <c r="D30" s="17" t="s">
        <v>481</v>
      </c>
      <c r="E30" s="17" t="s">
        <v>498</v>
      </c>
      <c r="F30" s="18" t="s">
        <v>579</v>
      </c>
      <c r="G30" s="19" t="s">
        <v>500</v>
      </c>
      <c r="H30" s="20">
        <v>100000</v>
      </c>
      <c r="I30" s="20">
        <v>34000</v>
      </c>
      <c r="J30" s="17" t="s">
        <v>580</v>
      </c>
      <c r="K30" s="17"/>
    </row>
    <row r="31" s="1" customFormat="1" ht="79" customHeight="1" spans="1:11">
      <c r="A31" s="21">
        <v>25</v>
      </c>
      <c r="B31" s="17" t="s">
        <v>581</v>
      </c>
      <c r="C31" s="17" t="s">
        <v>582</v>
      </c>
      <c r="D31" s="17" t="s">
        <v>481</v>
      </c>
      <c r="E31" s="17" t="s">
        <v>498</v>
      </c>
      <c r="F31" s="18" t="s">
        <v>583</v>
      </c>
      <c r="G31" s="19" t="s">
        <v>500</v>
      </c>
      <c r="H31" s="20">
        <v>100000</v>
      </c>
      <c r="I31" s="20">
        <v>35000</v>
      </c>
      <c r="J31" s="17" t="s">
        <v>584</v>
      </c>
      <c r="K31" s="17"/>
    </row>
    <row r="32" s="1" customFormat="1" ht="163" customHeight="1" spans="1:11">
      <c r="A32" s="21">
        <v>26</v>
      </c>
      <c r="B32" s="17" t="s">
        <v>585</v>
      </c>
      <c r="C32" s="17" t="s">
        <v>586</v>
      </c>
      <c r="D32" s="17" t="s">
        <v>481</v>
      </c>
      <c r="E32" s="17" t="s">
        <v>482</v>
      </c>
      <c r="F32" s="18" t="s">
        <v>587</v>
      </c>
      <c r="G32" s="19" t="s">
        <v>500</v>
      </c>
      <c r="H32" s="20">
        <v>53000</v>
      </c>
      <c r="I32" s="20">
        <v>20000</v>
      </c>
      <c r="J32" s="17" t="s">
        <v>588</v>
      </c>
      <c r="K32" s="17"/>
    </row>
    <row r="33" s="1" customFormat="1" ht="107" customHeight="1" spans="1:11">
      <c r="A33" s="21">
        <v>27</v>
      </c>
      <c r="B33" s="17" t="s">
        <v>589</v>
      </c>
      <c r="C33" s="17" t="s">
        <v>590</v>
      </c>
      <c r="D33" s="17" t="s">
        <v>481</v>
      </c>
      <c r="E33" s="17" t="s">
        <v>498</v>
      </c>
      <c r="F33" s="18" t="s">
        <v>591</v>
      </c>
      <c r="G33" s="19" t="s">
        <v>505</v>
      </c>
      <c r="H33" s="20">
        <v>50000</v>
      </c>
      <c r="I33" s="20">
        <v>15000</v>
      </c>
      <c r="J33" s="17" t="s">
        <v>592</v>
      </c>
      <c r="K33" s="17"/>
    </row>
    <row r="34" s="1" customFormat="1" ht="132" customHeight="1" spans="1:11">
      <c r="A34" s="21">
        <v>28</v>
      </c>
      <c r="B34" s="17" t="s">
        <v>593</v>
      </c>
      <c r="C34" s="17" t="s">
        <v>594</v>
      </c>
      <c r="D34" s="17" t="s">
        <v>481</v>
      </c>
      <c r="E34" s="17" t="s">
        <v>564</v>
      </c>
      <c r="F34" s="18" t="s">
        <v>595</v>
      </c>
      <c r="G34" s="19" t="s">
        <v>596</v>
      </c>
      <c r="H34" s="20">
        <v>150000</v>
      </c>
      <c r="I34" s="20">
        <v>45000</v>
      </c>
      <c r="J34" s="17" t="s">
        <v>597</v>
      </c>
      <c r="K34" s="17"/>
    </row>
    <row r="35" s="1" customFormat="1" ht="83" customHeight="1" spans="1:11">
      <c r="A35" s="21">
        <v>29</v>
      </c>
      <c r="B35" s="17" t="s">
        <v>598</v>
      </c>
      <c r="C35" s="17" t="s">
        <v>599</v>
      </c>
      <c r="D35" s="17" t="s">
        <v>481</v>
      </c>
      <c r="E35" s="17" t="s">
        <v>509</v>
      </c>
      <c r="F35" s="18" t="s">
        <v>600</v>
      </c>
      <c r="G35" s="19" t="s">
        <v>505</v>
      </c>
      <c r="H35" s="20">
        <v>16000</v>
      </c>
      <c r="I35" s="20">
        <v>5100</v>
      </c>
      <c r="J35" s="17" t="s">
        <v>511</v>
      </c>
      <c r="K35" s="17"/>
    </row>
    <row r="36" s="1" customFormat="1" ht="127" customHeight="1" spans="1:11">
      <c r="A36" s="21">
        <v>30</v>
      </c>
      <c r="B36" s="17" t="s">
        <v>601</v>
      </c>
      <c r="C36" s="17" t="s">
        <v>602</v>
      </c>
      <c r="D36" s="17" t="s">
        <v>481</v>
      </c>
      <c r="E36" s="17" t="s">
        <v>564</v>
      </c>
      <c r="F36" s="18" t="s">
        <v>603</v>
      </c>
      <c r="G36" s="19" t="s">
        <v>604</v>
      </c>
      <c r="H36" s="20">
        <v>95000</v>
      </c>
      <c r="I36" s="20">
        <v>5000</v>
      </c>
      <c r="J36" s="17" t="s">
        <v>605</v>
      </c>
      <c r="K36" s="17"/>
    </row>
    <row r="37" s="1" customFormat="1" ht="127" customHeight="1" spans="1:11">
      <c r="A37" s="21">
        <v>31</v>
      </c>
      <c r="B37" s="17" t="s">
        <v>606</v>
      </c>
      <c r="C37" s="17" t="s">
        <v>607</v>
      </c>
      <c r="D37" s="17" t="s">
        <v>481</v>
      </c>
      <c r="E37" s="17" t="s">
        <v>488</v>
      </c>
      <c r="F37" s="18" t="s">
        <v>608</v>
      </c>
      <c r="G37" s="19" t="s">
        <v>609</v>
      </c>
      <c r="H37" s="20">
        <v>101800</v>
      </c>
      <c r="I37" s="20">
        <v>13000</v>
      </c>
      <c r="J37" s="17" t="s">
        <v>610</v>
      </c>
      <c r="K37" s="17"/>
    </row>
    <row r="38" ht="36" customHeight="1" spans="1:11">
      <c r="A38" s="16" t="str">
        <f>"新建项目（"&amp;COUNT(A39:A65)&amp;"个）"</f>
        <v>新建项目（27个）</v>
      </c>
      <c r="B38" s="16"/>
      <c r="C38" s="16"/>
      <c r="D38" s="16"/>
      <c r="E38" s="16"/>
      <c r="F38" s="16"/>
      <c r="G38" s="13"/>
      <c r="H38" s="14">
        <f>SUM(H39:H65)</f>
        <v>1861100</v>
      </c>
      <c r="I38" s="14">
        <f>SUM(I39:I65)</f>
        <v>596500</v>
      </c>
      <c r="J38" s="13"/>
      <c r="K38" s="13"/>
    </row>
    <row r="39" ht="162" customHeight="1" spans="1:11">
      <c r="A39" s="21">
        <v>1</v>
      </c>
      <c r="B39" s="17" t="s">
        <v>611</v>
      </c>
      <c r="C39" s="17" t="s">
        <v>612</v>
      </c>
      <c r="D39" s="17" t="s">
        <v>613</v>
      </c>
      <c r="E39" s="17" t="s">
        <v>498</v>
      </c>
      <c r="F39" s="18" t="s">
        <v>614</v>
      </c>
      <c r="G39" s="19" t="s">
        <v>615</v>
      </c>
      <c r="H39" s="22">
        <v>450000</v>
      </c>
      <c r="I39" s="22">
        <v>100000</v>
      </c>
      <c r="J39" s="17" t="s">
        <v>616</v>
      </c>
      <c r="K39" s="13"/>
    </row>
    <row r="40" ht="70" customHeight="1" spans="1:11">
      <c r="A40" s="21">
        <v>2</v>
      </c>
      <c r="B40" s="17" t="s">
        <v>617</v>
      </c>
      <c r="C40" s="17" t="s">
        <v>618</v>
      </c>
      <c r="D40" s="17" t="s">
        <v>613</v>
      </c>
      <c r="E40" s="17" t="s">
        <v>498</v>
      </c>
      <c r="F40" s="18" t="s">
        <v>619</v>
      </c>
      <c r="G40" s="19" t="s">
        <v>620</v>
      </c>
      <c r="H40" s="22">
        <v>50000</v>
      </c>
      <c r="I40" s="22">
        <v>32000</v>
      </c>
      <c r="J40" s="17" t="s">
        <v>621</v>
      </c>
      <c r="K40" s="13"/>
    </row>
    <row r="41" ht="70" customHeight="1" spans="1:11">
      <c r="A41" s="21">
        <v>3</v>
      </c>
      <c r="B41" s="17" t="s">
        <v>622</v>
      </c>
      <c r="C41" s="17" t="s">
        <v>623</v>
      </c>
      <c r="D41" s="17" t="s">
        <v>613</v>
      </c>
      <c r="E41" s="17" t="s">
        <v>498</v>
      </c>
      <c r="F41" s="18" t="s">
        <v>624</v>
      </c>
      <c r="G41" s="19" t="s">
        <v>620</v>
      </c>
      <c r="H41" s="22">
        <v>100000</v>
      </c>
      <c r="I41" s="22">
        <v>20000</v>
      </c>
      <c r="J41" s="17" t="s">
        <v>625</v>
      </c>
      <c r="K41" s="13"/>
    </row>
    <row r="42" ht="74" customHeight="1" spans="1:11">
      <c r="A42" s="21">
        <v>4</v>
      </c>
      <c r="B42" s="17" t="s">
        <v>626</v>
      </c>
      <c r="C42" s="17" t="s">
        <v>627</v>
      </c>
      <c r="D42" s="17" t="s">
        <v>613</v>
      </c>
      <c r="E42" s="17" t="s">
        <v>482</v>
      </c>
      <c r="F42" s="18" t="s">
        <v>628</v>
      </c>
      <c r="G42" s="19" t="s">
        <v>620</v>
      </c>
      <c r="H42" s="22">
        <v>35000</v>
      </c>
      <c r="I42" s="22">
        <v>11500</v>
      </c>
      <c r="J42" s="17" t="s">
        <v>629</v>
      </c>
      <c r="K42" s="13"/>
    </row>
    <row r="43" ht="117" customHeight="1" spans="1:11">
      <c r="A43" s="21">
        <v>5</v>
      </c>
      <c r="B43" s="17" t="s">
        <v>630</v>
      </c>
      <c r="C43" s="17" t="s">
        <v>631</v>
      </c>
      <c r="D43" s="17" t="s">
        <v>613</v>
      </c>
      <c r="E43" s="17" t="s">
        <v>564</v>
      </c>
      <c r="F43" s="18" t="s">
        <v>632</v>
      </c>
      <c r="G43" s="19" t="s">
        <v>633</v>
      </c>
      <c r="H43" s="22">
        <v>50000</v>
      </c>
      <c r="I43" s="22">
        <v>10000</v>
      </c>
      <c r="J43" s="17" t="s">
        <v>629</v>
      </c>
      <c r="K43" s="13"/>
    </row>
    <row r="44" ht="72" customHeight="1" spans="1:11">
      <c r="A44" s="21">
        <v>6</v>
      </c>
      <c r="B44" s="17" t="s">
        <v>634</v>
      </c>
      <c r="C44" s="17" t="s">
        <v>635</v>
      </c>
      <c r="D44" s="17" t="s">
        <v>613</v>
      </c>
      <c r="E44" s="17" t="s">
        <v>488</v>
      </c>
      <c r="F44" s="18" t="s">
        <v>636</v>
      </c>
      <c r="G44" s="19" t="s">
        <v>633</v>
      </c>
      <c r="H44" s="22">
        <v>228000</v>
      </c>
      <c r="I44" s="22">
        <v>50000</v>
      </c>
      <c r="J44" s="17" t="s">
        <v>637</v>
      </c>
      <c r="K44" s="13"/>
    </row>
    <row r="45" ht="129" customHeight="1" spans="1:11">
      <c r="A45" s="21">
        <v>7</v>
      </c>
      <c r="B45" s="17" t="s">
        <v>638</v>
      </c>
      <c r="C45" s="17" t="s">
        <v>639</v>
      </c>
      <c r="D45" s="17" t="s">
        <v>613</v>
      </c>
      <c r="E45" s="17" t="s">
        <v>482</v>
      </c>
      <c r="F45" s="18" t="s">
        <v>640</v>
      </c>
      <c r="G45" s="19" t="s">
        <v>633</v>
      </c>
      <c r="H45" s="22">
        <v>30000</v>
      </c>
      <c r="I45" s="22">
        <v>20000</v>
      </c>
      <c r="J45" s="17" t="s">
        <v>641</v>
      </c>
      <c r="K45" s="13"/>
    </row>
    <row r="46" ht="81" customHeight="1" spans="1:11">
      <c r="A46" s="21">
        <v>8</v>
      </c>
      <c r="B46" s="17" t="s">
        <v>642</v>
      </c>
      <c r="C46" s="17" t="s">
        <v>643</v>
      </c>
      <c r="D46" s="17" t="s">
        <v>613</v>
      </c>
      <c r="E46" s="17" t="s">
        <v>509</v>
      </c>
      <c r="F46" s="18" t="s">
        <v>644</v>
      </c>
      <c r="G46" s="19" t="s">
        <v>615</v>
      </c>
      <c r="H46" s="22">
        <v>90000</v>
      </c>
      <c r="I46" s="22">
        <v>32000</v>
      </c>
      <c r="J46" s="17" t="s">
        <v>645</v>
      </c>
      <c r="K46" s="13"/>
    </row>
    <row r="47" ht="94" customHeight="1" spans="1:11">
      <c r="A47" s="21">
        <v>9</v>
      </c>
      <c r="B47" s="17" t="s">
        <v>646</v>
      </c>
      <c r="C47" s="17" t="s">
        <v>647</v>
      </c>
      <c r="D47" s="17" t="s">
        <v>613</v>
      </c>
      <c r="E47" s="17" t="s">
        <v>488</v>
      </c>
      <c r="F47" s="18" t="s">
        <v>648</v>
      </c>
      <c r="G47" s="19" t="s">
        <v>620</v>
      </c>
      <c r="H47" s="22">
        <v>26700</v>
      </c>
      <c r="I47" s="22">
        <v>6500</v>
      </c>
      <c r="J47" s="17" t="s">
        <v>649</v>
      </c>
      <c r="K47" s="13"/>
    </row>
    <row r="48" ht="80" customHeight="1" spans="1:11">
      <c r="A48" s="21">
        <v>10</v>
      </c>
      <c r="B48" s="17" t="s">
        <v>650</v>
      </c>
      <c r="C48" s="17" t="s">
        <v>651</v>
      </c>
      <c r="D48" s="17" t="s">
        <v>613</v>
      </c>
      <c r="E48" s="17" t="s">
        <v>488</v>
      </c>
      <c r="F48" s="18" t="s">
        <v>652</v>
      </c>
      <c r="G48" s="19" t="s">
        <v>633</v>
      </c>
      <c r="H48" s="22">
        <v>32000</v>
      </c>
      <c r="I48" s="22">
        <v>7000</v>
      </c>
      <c r="J48" s="17" t="s">
        <v>653</v>
      </c>
      <c r="K48" s="13"/>
    </row>
    <row r="49" ht="87" customHeight="1" spans="1:11">
      <c r="A49" s="21">
        <v>11</v>
      </c>
      <c r="B49" s="17" t="s">
        <v>654</v>
      </c>
      <c r="C49" s="17" t="s">
        <v>655</v>
      </c>
      <c r="D49" s="17" t="s">
        <v>613</v>
      </c>
      <c r="E49" s="17" t="s">
        <v>488</v>
      </c>
      <c r="F49" s="18" t="s">
        <v>656</v>
      </c>
      <c r="G49" s="19" t="s">
        <v>615</v>
      </c>
      <c r="H49" s="22">
        <v>30000</v>
      </c>
      <c r="I49" s="22">
        <v>16000</v>
      </c>
      <c r="J49" s="17" t="s">
        <v>653</v>
      </c>
      <c r="K49" s="13"/>
    </row>
    <row r="50" ht="117" customHeight="1" spans="1:11">
      <c r="A50" s="21">
        <v>12</v>
      </c>
      <c r="B50" s="17" t="s">
        <v>657</v>
      </c>
      <c r="C50" s="17" t="s">
        <v>658</v>
      </c>
      <c r="D50" s="17" t="s">
        <v>613</v>
      </c>
      <c r="E50" s="17" t="s">
        <v>488</v>
      </c>
      <c r="F50" s="18" t="s">
        <v>659</v>
      </c>
      <c r="G50" s="19" t="s">
        <v>615</v>
      </c>
      <c r="H50" s="22">
        <v>27300</v>
      </c>
      <c r="I50" s="22">
        <v>10000</v>
      </c>
      <c r="J50" s="17" t="s">
        <v>653</v>
      </c>
      <c r="K50" s="13"/>
    </row>
    <row r="51" ht="117" customHeight="1" spans="1:11">
      <c r="A51" s="21">
        <v>13</v>
      </c>
      <c r="B51" s="17" t="s">
        <v>660</v>
      </c>
      <c r="C51" s="17" t="s">
        <v>661</v>
      </c>
      <c r="D51" s="17" t="s">
        <v>613</v>
      </c>
      <c r="E51" s="17" t="s">
        <v>488</v>
      </c>
      <c r="F51" s="18" t="s">
        <v>662</v>
      </c>
      <c r="G51" s="19" t="s">
        <v>633</v>
      </c>
      <c r="H51" s="22">
        <v>110000</v>
      </c>
      <c r="I51" s="22">
        <v>50000</v>
      </c>
      <c r="J51" s="17" t="s">
        <v>649</v>
      </c>
      <c r="K51" s="13"/>
    </row>
    <row r="52" ht="117" customHeight="1" spans="1:11">
      <c r="A52" s="21">
        <v>14</v>
      </c>
      <c r="B52" s="17" t="s">
        <v>663</v>
      </c>
      <c r="C52" s="17" t="s">
        <v>664</v>
      </c>
      <c r="D52" s="17" t="s">
        <v>613</v>
      </c>
      <c r="E52" s="17" t="s">
        <v>488</v>
      </c>
      <c r="F52" s="18" t="s">
        <v>665</v>
      </c>
      <c r="G52" s="19" t="s">
        <v>620</v>
      </c>
      <c r="H52" s="22">
        <v>23500</v>
      </c>
      <c r="I52" s="22">
        <v>10000</v>
      </c>
      <c r="J52" s="17" t="s">
        <v>649</v>
      </c>
      <c r="K52" s="13"/>
    </row>
    <row r="53" ht="117" customHeight="1" spans="1:11">
      <c r="A53" s="21">
        <v>15</v>
      </c>
      <c r="B53" s="17" t="s">
        <v>666</v>
      </c>
      <c r="C53" s="17" t="s">
        <v>667</v>
      </c>
      <c r="D53" s="17" t="s">
        <v>613</v>
      </c>
      <c r="E53" s="17" t="s">
        <v>509</v>
      </c>
      <c r="F53" s="18" t="s">
        <v>668</v>
      </c>
      <c r="G53" s="19" t="s">
        <v>620</v>
      </c>
      <c r="H53" s="22">
        <v>12000</v>
      </c>
      <c r="I53" s="22">
        <v>7000</v>
      </c>
      <c r="J53" s="17" t="s">
        <v>669</v>
      </c>
      <c r="K53" s="13"/>
    </row>
    <row r="54" ht="112" customHeight="1" spans="1:11">
      <c r="A54" s="21">
        <v>16</v>
      </c>
      <c r="B54" s="17" t="s">
        <v>670</v>
      </c>
      <c r="C54" s="17" t="s">
        <v>671</v>
      </c>
      <c r="D54" s="17" t="s">
        <v>613</v>
      </c>
      <c r="E54" s="17" t="s">
        <v>564</v>
      </c>
      <c r="F54" s="18" t="s">
        <v>672</v>
      </c>
      <c r="G54" s="19" t="s">
        <v>633</v>
      </c>
      <c r="H54" s="22">
        <v>350000</v>
      </c>
      <c r="I54" s="22">
        <v>150000</v>
      </c>
      <c r="J54" s="17" t="s">
        <v>673</v>
      </c>
      <c r="K54" s="13"/>
    </row>
    <row r="55" ht="111" customHeight="1" spans="1:11">
      <c r="A55" s="21">
        <v>17</v>
      </c>
      <c r="B55" s="17" t="s">
        <v>674</v>
      </c>
      <c r="C55" s="17" t="s">
        <v>675</v>
      </c>
      <c r="D55" s="17" t="s">
        <v>613</v>
      </c>
      <c r="E55" s="17" t="s">
        <v>509</v>
      </c>
      <c r="F55" s="18" t="s">
        <v>676</v>
      </c>
      <c r="G55" s="19" t="s">
        <v>620</v>
      </c>
      <c r="H55" s="22">
        <v>3600</v>
      </c>
      <c r="I55" s="22">
        <v>2000</v>
      </c>
      <c r="J55" s="17" t="s">
        <v>677</v>
      </c>
      <c r="K55" s="13"/>
    </row>
    <row r="56" ht="111" customHeight="1" spans="1:11">
      <c r="A56" s="21">
        <v>18</v>
      </c>
      <c r="B56" s="17" t="s">
        <v>678</v>
      </c>
      <c r="C56" s="17" t="s">
        <v>679</v>
      </c>
      <c r="D56" s="17" t="s">
        <v>613</v>
      </c>
      <c r="E56" s="17" t="s">
        <v>509</v>
      </c>
      <c r="F56" s="18" t="s">
        <v>680</v>
      </c>
      <c r="G56" s="19" t="s">
        <v>681</v>
      </c>
      <c r="H56" s="22">
        <v>2500</v>
      </c>
      <c r="I56" s="22">
        <v>2500</v>
      </c>
      <c r="J56" s="17" t="s">
        <v>511</v>
      </c>
      <c r="K56" s="13"/>
    </row>
    <row r="57" ht="87" customHeight="1" spans="1:11">
      <c r="A57" s="21">
        <v>19</v>
      </c>
      <c r="B57" s="17" t="s">
        <v>682</v>
      </c>
      <c r="C57" s="17" t="s">
        <v>683</v>
      </c>
      <c r="D57" s="17" t="s">
        <v>613</v>
      </c>
      <c r="E57" s="17" t="s">
        <v>482</v>
      </c>
      <c r="F57" s="18" t="s">
        <v>684</v>
      </c>
      <c r="G57" s="19" t="s">
        <v>620</v>
      </c>
      <c r="H57" s="22">
        <v>5000</v>
      </c>
      <c r="I57" s="22">
        <v>1000</v>
      </c>
      <c r="J57" s="17" t="s">
        <v>685</v>
      </c>
      <c r="K57" s="13"/>
    </row>
    <row r="58" ht="87" customHeight="1" spans="1:11">
      <c r="A58" s="21">
        <v>20</v>
      </c>
      <c r="B58" s="17" t="s">
        <v>686</v>
      </c>
      <c r="C58" s="17" t="s">
        <v>687</v>
      </c>
      <c r="D58" s="17" t="s">
        <v>613</v>
      </c>
      <c r="E58" s="17" t="s">
        <v>482</v>
      </c>
      <c r="F58" s="18" t="s">
        <v>688</v>
      </c>
      <c r="G58" s="19" t="s">
        <v>620</v>
      </c>
      <c r="H58" s="22">
        <v>15000</v>
      </c>
      <c r="I58" s="22">
        <v>10000</v>
      </c>
      <c r="J58" s="17" t="s">
        <v>685</v>
      </c>
      <c r="K58" s="13"/>
    </row>
    <row r="59" ht="122" customHeight="1" spans="1:11">
      <c r="A59" s="21">
        <v>21</v>
      </c>
      <c r="B59" s="17" t="s">
        <v>689</v>
      </c>
      <c r="C59" s="17" t="s">
        <v>690</v>
      </c>
      <c r="D59" s="17" t="s">
        <v>613</v>
      </c>
      <c r="E59" s="17" t="s">
        <v>482</v>
      </c>
      <c r="F59" s="18" t="s">
        <v>691</v>
      </c>
      <c r="G59" s="19" t="s">
        <v>620</v>
      </c>
      <c r="H59" s="22">
        <v>6000</v>
      </c>
      <c r="I59" s="22">
        <v>2000</v>
      </c>
      <c r="J59" s="17" t="s">
        <v>692</v>
      </c>
      <c r="K59" s="13"/>
    </row>
    <row r="60" ht="122" customHeight="1" spans="1:11">
      <c r="A60" s="21">
        <v>22</v>
      </c>
      <c r="B60" s="17" t="s">
        <v>693</v>
      </c>
      <c r="C60" s="17" t="s">
        <v>694</v>
      </c>
      <c r="D60" s="17" t="s">
        <v>613</v>
      </c>
      <c r="E60" s="17" t="s">
        <v>482</v>
      </c>
      <c r="F60" s="18" t="s">
        <v>695</v>
      </c>
      <c r="G60" s="19" t="s">
        <v>620</v>
      </c>
      <c r="H60" s="22">
        <v>20000</v>
      </c>
      <c r="I60" s="22">
        <v>4000</v>
      </c>
      <c r="J60" s="17" t="s">
        <v>692</v>
      </c>
      <c r="K60" s="13"/>
    </row>
    <row r="61" ht="122" customHeight="1" spans="1:11">
      <c r="A61" s="21">
        <v>23</v>
      </c>
      <c r="B61" s="17" t="s">
        <v>696</v>
      </c>
      <c r="C61" s="17" t="s">
        <v>697</v>
      </c>
      <c r="D61" s="17" t="s">
        <v>613</v>
      </c>
      <c r="E61" s="17" t="s">
        <v>482</v>
      </c>
      <c r="F61" s="18" t="s">
        <v>698</v>
      </c>
      <c r="G61" s="19" t="s">
        <v>620</v>
      </c>
      <c r="H61" s="22">
        <v>9500</v>
      </c>
      <c r="I61" s="22">
        <v>2000</v>
      </c>
      <c r="J61" s="17" t="s">
        <v>692</v>
      </c>
      <c r="K61" s="13"/>
    </row>
    <row r="62" ht="122" customHeight="1" spans="1:11">
      <c r="A62" s="21">
        <v>24</v>
      </c>
      <c r="B62" s="17" t="s">
        <v>699</v>
      </c>
      <c r="C62" s="17" t="s">
        <v>700</v>
      </c>
      <c r="D62" s="17" t="s">
        <v>613</v>
      </c>
      <c r="E62" s="17" t="s">
        <v>482</v>
      </c>
      <c r="F62" s="18" t="s">
        <v>701</v>
      </c>
      <c r="G62" s="19" t="s">
        <v>620</v>
      </c>
      <c r="H62" s="22">
        <v>10000</v>
      </c>
      <c r="I62" s="22">
        <v>3000</v>
      </c>
      <c r="J62" s="17" t="s">
        <v>702</v>
      </c>
      <c r="K62" s="13"/>
    </row>
    <row r="63" ht="95" customHeight="1" spans="1:11">
      <c r="A63" s="21">
        <v>25</v>
      </c>
      <c r="B63" s="17" t="s">
        <v>703</v>
      </c>
      <c r="C63" s="17" t="s">
        <v>704</v>
      </c>
      <c r="D63" s="17" t="s">
        <v>613</v>
      </c>
      <c r="E63" s="17" t="s">
        <v>564</v>
      </c>
      <c r="F63" s="18" t="s">
        <v>705</v>
      </c>
      <c r="G63" s="19" t="s">
        <v>615</v>
      </c>
      <c r="H63" s="22">
        <v>35000</v>
      </c>
      <c r="I63" s="22">
        <v>3000</v>
      </c>
      <c r="J63" s="17" t="s">
        <v>706</v>
      </c>
      <c r="K63" s="13"/>
    </row>
    <row r="64" ht="121" customHeight="1" spans="1:11">
      <c r="A64" s="21">
        <v>26</v>
      </c>
      <c r="B64" s="17" t="s">
        <v>707</v>
      </c>
      <c r="C64" s="17" t="s">
        <v>708</v>
      </c>
      <c r="D64" s="17" t="s">
        <v>613</v>
      </c>
      <c r="E64" s="17" t="s">
        <v>498</v>
      </c>
      <c r="F64" s="18" t="s">
        <v>709</v>
      </c>
      <c r="G64" s="19" t="s">
        <v>620</v>
      </c>
      <c r="H64" s="22">
        <v>10000</v>
      </c>
      <c r="I64" s="22">
        <v>5000</v>
      </c>
      <c r="J64" s="17" t="s">
        <v>710</v>
      </c>
      <c r="K64" s="13"/>
    </row>
    <row r="65" ht="122" customHeight="1" spans="1:11">
      <c r="A65" s="21">
        <v>27</v>
      </c>
      <c r="B65" s="17" t="s">
        <v>711</v>
      </c>
      <c r="C65" s="17" t="s">
        <v>712</v>
      </c>
      <c r="D65" s="17" t="s">
        <v>613</v>
      </c>
      <c r="E65" s="17" t="s">
        <v>564</v>
      </c>
      <c r="F65" s="18" t="s">
        <v>713</v>
      </c>
      <c r="G65" s="19" t="s">
        <v>714</v>
      </c>
      <c r="H65" s="22">
        <v>100000</v>
      </c>
      <c r="I65" s="22">
        <v>30000</v>
      </c>
      <c r="J65" s="17" t="s">
        <v>715</v>
      </c>
      <c r="K65" s="13"/>
    </row>
    <row r="66" ht="36" customHeight="1" spans="1:11">
      <c r="A66" s="16" t="str">
        <f>"前期项目（"&amp;COUNT(A67:A98)&amp;"个）"</f>
        <v>前期项目（32个）</v>
      </c>
      <c r="B66" s="16"/>
      <c r="C66" s="16"/>
      <c r="D66" s="16"/>
      <c r="E66" s="16"/>
      <c r="F66" s="16"/>
      <c r="G66" s="13"/>
      <c r="H66" s="14">
        <f>SUM(H67:H98)</f>
        <v>5672801</v>
      </c>
      <c r="I66" s="14"/>
      <c r="J66" s="13"/>
      <c r="K66" s="13"/>
    </row>
    <row r="67" ht="69" customHeight="1" spans="1:11">
      <c r="A67" s="13">
        <v>1</v>
      </c>
      <c r="B67" s="17" t="s">
        <v>716</v>
      </c>
      <c r="C67" s="17" t="s">
        <v>717</v>
      </c>
      <c r="D67" s="17" t="s">
        <v>718</v>
      </c>
      <c r="E67" s="17" t="s">
        <v>564</v>
      </c>
      <c r="F67" s="18" t="s">
        <v>719</v>
      </c>
      <c r="G67" s="17" t="s">
        <v>720</v>
      </c>
      <c r="H67" s="22">
        <v>15600</v>
      </c>
      <c r="I67" s="22"/>
      <c r="J67" s="17" t="s">
        <v>721</v>
      </c>
      <c r="K67" s="13"/>
    </row>
    <row r="68" ht="85" customHeight="1" spans="1:11">
      <c r="A68" s="13">
        <v>2</v>
      </c>
      <c r="B68" s="17" t="s">
        <v>722</v>
      </c>
      <c r="C68" s="17" t="s">
        <v>723</v>
      </c>
      <c r="D68" s="17" t="s">
        <v>718</v>
      </c>
      <c r="E68" s="17" t="s">
        <v>498</v>
      </c>
      <c r="F68" s="18" t="s">
        <v>724</v>
      </c>
      <c r="G68" s="23" t="s">
        <v>720</v>
      </c>
      <c r="H68" s="22">
        <v>50000</v>
      </c>
      <c r="I68" s="22"/>
      <c r="J68" s="17" t="s">
        <v>725</v>
      </c>
      <c r="K68" s="13"/>
    </row>
    <row r="69" ht="85" customHeight="1" spans="1:11">
      <c r="A69" s="13">
        <v>3</v>
      </c>
      <c r="B69" s="17" t="s">
        <v>726</v>
      </c>
      <c r="C69" s="17" t="s">
        <v>727</v>
      </c>
      <c r="D69" s="17" t="s">
        <v>718</v>
      </c>
      <c r="E69" s="17" t="s">
        <v>498</v>
      </c>
      <c r="F69" s="18" t="s">
        <v>728</v>
      </c>
      <c r="G69" s="23" t="s">
        <v>720</v>
      </c>
      <c r="H69" s="22">
        <v>200000</v>
      </c>
      <c r="I69" s="22"/>
      <c r="J69" s="17" t="s">
        <v>725</v>
      </c>
      <c r="K69" s="13"/>
    </row>
    <row r="70" ht="122" customHeight="1" spans="1:11">
      <c r="A70" s="13">
        <v>4</v>
      </c>
      <c r="B70" s="17" t="s">
        <v>729</v>
      </c>
      <c r="C70" s="17" t="s">
        <v>730</v>
      </c>
      <c r="D70" s="17" t="s">
        <v>718</v>
      </c>
      <c r="E70" s="17" t="s">
        <v>498</v>
      </c>
      <c r="F70" s="18" t="s">
        <v>731</v>
      </c>
      <c r="G70" s="23" t="s">
        <v>732</v>
      </c>
      <c r="H70" s="22">
        <v>180000</v>
      </c>
      <c r="I70" s="22"/>
      <c r="J70" s="17" t="s">
        <v>725</v>
      </c>
      <c r="K70" s="13"/>
    </row>
    <row r="71" ht="103" customHeight="1" spans="1:11">
      <c r="A71" s="13">
        <v>5</v>
      </c>
      <c r="B71" s="17" t="s">
        <v>733</v>
      </c>
      <c r="C71" s="17" t="s">
        <v>734</v>
      </c>
      <c r="D71" s="17" t="s">
        <v>718</v>
      </c>
      <c r="E71" s="17" t="s">
        <v>498</v>
      </c>
      <c r="F71" s="18" t="s">
        <v>735</v>
      </c>
      <c r="G71" s="23" t="s">
        <v>732</v>
      </c>
      <c r="H71" s="22">
        <v>38000</v>
      </c>
      <c r="I71" s="22"/>
      <c r="J71" s="17" t="s">
        <v>725</v>
      </c>
      <c r="K71" s="13"/>
    </row>
    <row r="72" ht="97" customHeight="1" spans="1:11">
      <c r="A72" s="13">
        <v>6</v>
      </c>
      <c r="B72" s="17" t="s">
        <v>736</v>
      </c>
      <c r="C72" s="17" t="s">
        <v>737</v>
      </c>
      <c r="D72" s="17" t="s">
        <v>718</v>
      </c>
      <c r="E72" s="17" t="s">
        <v>498</v>
      </c>
      <c r="F72" s="18" t="s">
        <v>738</v>
      </c>
      <c r="G72" s="23" t="s">
        <v>739</v>
      </c>
      <c r="H72" s="22">
        <v>17800</v>
      </c>
      <c r="I72" s="22"/>
      <c r="J72" s="17" t="s">
        <v>725</v>
      </c>
      <c r="K72" s="13"/>
    </row>
    <row r="73" ht="82" customHeight="1" spans="1:11">
      <c r="A73" s="13">
        <v>7</v>
      </c>
      <c r="B73" s="17" t="s">
        <v>740</v>
      </c>
      <c r="C73" s="17" t="s">
        <v>741</v>
      </c>
      <c r="D73" s="17" t="s">
        <v>718</v>
      </c>
      <c r="E73" s="17" t="s">
        <v>498</v>
      </c>
      <c r="F73" s="18" t="s">
        <v>728</v>
      </c>
      <c r="G73" s="23" t="s">
        <v>732</v>
      </c>
      <c r="H73" s="22">
        <v>165000</v>
      </c>
      <c r="I73" s="22"/>
      <c r="J73" s="17" t="s">
        <v>742</v>
      </c>
      <c r="K73" s="13"/>
    </row>
    <row r="74" ht="82" customHeight="1" spans="1:11">
      <c r="A74" s="13">
        <v>8</v>
      </c>
      <c r="B74" s="17" t="s">
        <v>743</v>
      </c>
      <c r="C74" s="17" t="s">
        <v>744</v>
      </c>
      <c r="D74" s="17" t="s">
        <v>718</v>
      </c>
      <c r="E74" s="17" t="s">
        <v>482</v>
      </c>
      <c r="F74" s="18" t="s">
        <v>745</v>
      </c>
      <c r="G74" s="24" t="s">
        <v>732</v>
      </c>
      <c r="H74" s="22">
        <v>170000</v>
      </c>
      <c r="I74" s="22"/>
      <c r="J74" s="17" t="s">
        <v>746</v>
      </c>
      <c r="K74" s="13"/>
    </row>
    <row r="75" ht="105" customHeight="1" spans="1:11">
      <c r="A75" s="13">
        <v>9</v>
      </c>
      <c r="B75" s="17" t="s">
        <v>747</v>
      </c>
      <c r="C75" s="17" t="s">
        <v>748</v>
      </c>
      <c r="D75" s="17" t="s">
        <v>718</v>
      </c>
      <c r="E75" s="17" t="s">
        <v>482</v>
      </c>
      <c r="F75" s="18" t="s">
        <v>749</v>
      </c>
      <c r="G75" s="24" t="s">
        <v>732</v>
      </c>
      <c r="H75" s="22">
        <v>100000</v>
      </c>
      <c r="I75" s="22"/>
      <c r="J75" s="17" t="s">
        <v>746</v>
      </c>
      <c r="K75" s="13"/>
    </row>
    <row r="76" ht="69" customHeight="1" spans="1:11">
      <c r="A76" s="13">
        <v>10</v>
      </c>
      <c r="B76" s="17" t="s">
        <v>750</v>
      </c>
      <c r="C76" s="17" t="s">
        <v>675</v>
      </c>
      <c r="D76" s="17" t="s">
        <v>718</v>
      </c>
      <c r="E76" s="17" t="s">
        <v>509</v>
      </c>
      <c r="F76" s="18" t="s">
        <v>751</v>
      </c>
      <c r="G76" s="17" t="s">
        <v>720</v>
      </c>
      <c r="H76" s="22">
        <v>45000</v>
      </c>
      <c r="I76" s="22"/>
      <c r="J76" s="17" t="s">
        <v>752</v>
      </c>
      <c r="K76" s="13"/>
    </row>
    <row r="77" ht="69" customHeight="1" spans="1:11">
      <c r="A77" s="13">
        <v>11</v>
      </c>
      <c r="B77" s="17" t="s">
        <v>753</v>
      </c>
      <c r="C77" s="17" t="s">
        <v>754</v>
      </c>
      <c r="D77" s="17" t="s">
        <v>718</v>
      </c>
      <c r="E77" s="17" t="s">
        <v>488</v>
      </c>
      <c r="F77" s="18" t="s">
        <v>755</v>
      </c>
      <c r="G77" s="17" t="s">
        <v>615</v>
      </c>
      <c r="H77" s="22">
        <v>200000</v>
      </c>
      <c r="I77" s="22"/>
      <c r="J77" s="17" t="s">
        <v>752</v>
      </c>
      <c r="K77" s="13"/>
    </row>
    <row r="78" ht="69" customHeight="1" spans="1:11">
      <c r="A78" s="13">
        <v>12</v>
      </c>
      <c r="B78" s="17" t="s">
        <v>756</v>
      </c>
      <c r="C78" s="17" t="s">
        <v>757</v>
      </c>
      <c r="D78" s="17" t="s">
        <v>718</v>
      </c>
      <c r="E78" s="17" t="s">
        <v>482</v>
      </c>
      <c r="F78" s="18" t="s">
        <v>758</v>
      </c>
      <c r="G78" s="24" t="s">
        <v>732</v>
      </c>
      <c r="H78" s="22">
        <v>300000</v>
      </c>
      <c r="I78" s="22"/>
      <c r="J78" s="17" t="s">
        <v>759</v>
      </c>
      <c r="K78" s="13"/>
    </row>
    <row r="79" ht="90" customHeight="1" spans="1:11">
      <c r="A79" s="13">
        <v>13</v>
      </c>
      <c r="B79" s="17" t="s">
        <v>760</v>
      </c>
      <c r="C79" s="17" t="s">
        <v>761</v>
      </c>
      <c r="D79" s="17" t="s">
        <v>718</v>
      </c>
      <c r="E79" s="17" t="s">
        <v>498</v>
      </c>
      <c r="F79" s="18" t="s">
        <v>762</v>
      </c>
      <c r="G79" s="23" t="s">
        <v>732</v>
      </c>
      <c r="H79" s="22">
        <v>200000</v>
      </c>
      <c r="I79" s="22"/>
      <c r="J79" s="17" t="s">
        <v>725</v>
      </c>
      <c r="K79" s="13"/>
    </row>
    <row r="80" ht="110" customHeight="1" spans="1:11">
      <c r="A80" s="13">
        <v>14</v>
      </c>
      <c r="B80" s="17" t="s">
        <v>763</v>
      </c>
      <c r="C80" s="17" t="s">
        <v>764</v>
      </c>
      <c r="D80" s="17" t="s">
        <v>718</v>
      </c>
      <c r="E80" s="17" t="s">
        <v>498</v>
      </c>
      <c r="F80" s="18" t="s">
        <v>765</v>
      </c>
      <c r="G80" s="23" t="s">
        <v>633</v>
      </c>
      <c r="H80" s="22">
        <v>500000</v>
      </c>
      <c r="I80" s="22"/>
      <c r="J80" s="17" t="s">
        <v>752</v>
      </c>
      <c r="K80" s="13"/>
    </row>
    <row r="81" ht="83" customHeight="1" spans="1:11">
      <c r="A81" s="13">
        <v>15</v>
      </c>
      <c r="B81" s="17" t="s">
        <v>766</v>
      </c>
      <c r="C81" s="17" t="s">
        <v>767</v>
      </c>
      <c r="D81" s="17" t="s">
        <v>718</v>
      </c>
      <c r="E81" s="17" t="s">
        <v>498</v>
      </c>
      <c r="F81" s="18" t="s">
        <v>768</v>
      </c>
      <c r="G81" s="23" t="s">
        <v>732</v>
      </c>
      <c r="H81" s="22">
        <v>120000</v>
      </c>
      <c r="I81" s="22"/>
      <c r="J81" s="17" t="s">
        <v>752</v>
      </c>
      <c r="K81" s="13"/>
    </row>
    <row r="82" ht="83" customHeight="1" spans="1:11">
      <c r="A82" s="13">
        <v>16</v>
      </c>
      <c r="B82" s="17" t="s">
        <v>769</v>
      </c>
      <c r="C82" s="17" t="s">
        <v>770</v>
      </c>
      <c r="D82" s="17" t="s">
        <v>718</v>
      </c>
      <c r="E82" s="17" t="s">
        <v>498</v>
      </c>
      <c r="F82" s="18" t="s">
        <v>771</v>
      </c>
      <c r="G82" s="23" t="s">
        <v>772</v>
      </c>
      <c r="H82" s="22">
        <v>200000</v>
      </c>
      <c r="I82" s="22"/>
      <c r="J82" s="17" t="s">
        <v>752</v>
      </c>
      <c r="K82" s="13"/>
    </row>
    <row r="83" ht="100" customHeight="1" spans="1:11">
      <c r="A83" s="13">
        <v>17</v>
      </c>
      <c r="B83" s="17" t="s">
        <v>773</v>
      </c>
      <c r="C83" s="17" t="s">
        <v>774</v>
      </c>
      <c r="D83" s="17" t="s">
        <v>718</v>
      </c>
      <c r="E83" s="17" t="s">
        <v>498</v>
      </c>
      <c r="F83" s="18" t="s">
        <v>775</v>
      </c>
      <c r="G83" s="23" t="s">
        <v>732</v>
      </c>
      <c r="H83" s="22">
        <v>100000</v>
      </c>
      <c r="I83" s="22"/>
      <c r="J83" s="17" t="s">
        <v>752</v>
      </c>
      <c r="K83" s="13"/>
    </row>
    <row r="84" ht="163" customHeight="1" spans="1:11">
      <c r="A84" s="13">
        <v>18</v>
      </c>
      <c r="B84" s="17" t="s">
        <v>776</v>
      </c>
      <c r="C84" s="17" t="s">
        <v>777</v>
      </c>
      <c r="D84" s="17" t="s">
        <v>718</v>
      </c>
      <c r="E84" s="17" t="s">
        <v>498</v>
      </c>
      <c r="F84" s="18" t="s">
        <v>778</v>
      </c>
      <c r="G84" s="23" t="s">
        <v>732</v>
      </c>
      <c r="H84" s="22">
        <v>187000</v>
      </c>
      <c r="I84" s="22"/>
      <c r="J84" s="17" t="s">
        <v>752</v>
      </c>
      <c r="K84" s="13"/>
    </row>
    <row r="85" ht="82" customHeight="1" spans="1:11">
      <c r="A85" s="13">
        <v>19</v>
      </c>
      <c r="B85" s="17" t="s">
        <v>779</v>
      </c>
      <c r="C85" s="17" t="s">
        <v>780</v>
      </c>
      <c r="D85" s="17" t="s">
        <v>718</v>
      </c>
      <c r="E85" s="17" t="s">
        <v>509</v>
      </c>
      <c r="F85" s="18" t="s">
        <v>781</v>
      </c>
      <c r="G85" s="17" t="s">
        <v>720</v>
      </c>
      <c r="H85" s="22">
        <v>200000</v>
      </c>
      <c r="I85" s="22"/>
      <c r="J85" s="17" t="s">
        <v>782</v>
      </c>
      <c r="K85" s="13"/>
    </row>
    <row r="86" ht="214" customHeight="1" spans="1:11">
      <c r="A86" s="13">
        <v>20</v>
      </c>
      <c r="B86" s="17" t="s">
        <v>783</v>
      </c>
      <c r="C86" s="17" t="s">
        <v>784</v>
      </c>
      <c r="D86" s="17" t="s">
        <v>718</v>
      </c>
      <c r="E86" s="17" t="s">
        <v>498</v>
      </c>
      <c r="F86" s="18" t="s">
        <v>785</v>
      </c>
      <c r="G86" s="23" t="s">
        <v>633</v>
      </c>
      <c r="H86" s="22">
        <v>106600</v>
      </c>
      <c r="I86" s="22"/>
      <c r="J86" s="17" t="s">
        <v>752</v>
      </c>
      <c r="K86" s="13"/>
    </row>
    <row r="87" ht="92" customHeight="1" spans="1:11">
      <c r="A87" s="13">
        <v>21</v>
      </c>
      <c r="B87" s="17" t="s">
        <v>786</v>
      </c>
      <c r="C87" s="17" t="s">
        <v>787</v>
      </c>
      <c r="D87" s="17" t="s">
        <v>718</v>
      </c>
      <c r="E87" s="17" t="s">
        <v>498</v>
      </c>
      <c r="F87" s="18" t="s">
        <v>788</v>
      </c>
      <c r="G87" s="23" t="s">
        <v>620</v>
      </c>
      <c r="H87" s="22">
        <v>500000</v>
      </c>
      <c r="I87" s="22"/>
      <c r="J87" s="17" t="s">
        <v>752</v>
      </c>
      <c r="K87" s="13"/>
    </row>
    <row r="88" ht="92" customHeight="1" spans="1:11">
      <c r="A88" s="13">
        <v>22</v>
      </c>
      <c r="B88" s="17" t="s">
        <v>789</v>
      </c>
      <c r="C88" s="17" t="s">
        <v>790</v>
      </c>
      <c r="D88" s="17" t="s">
        <v>718</v>
      </c>
      <c r="E88" s="17" t="s">
        <v>498</v>
      </c>
      <c r="F88" s="18" t="s">
        <v>791</v>
      </c>
      <c r="G88" s="23" t="s">
        <v>732</v>
      </c>
      <c r="H88" s="22">
        <v>200000</v>
      </c>
      <c r="I88" s="22"/>
      <c r="J88" s="17" t="s">
        <v>752</v>
      </c>
      <c r="K88" s="13"/>
    </row>
    <row r="89" ht="92" customHeight="1" spans="1:11">
      <c r="A89" s="13">
        <v>23</v>
      </c>
      <c r="B89" s="17" t="s">
        <v>792</v>
      </c>
      <c r="C89" s="17" t="s">
        <v>793</v>
      </c>
      <c r="D89" s="17" t="s">
        <v>613</v>
      </c>
      <c r="E89" s="17" t="s">
        <v>509</v>
      </c>
      <c r="F89" s="18" t="s">
        <v>794</v>
      </c>
      <c r="G89" s="17" t="s">
        <v>720</v>
      </c>
      <c r="H89" s="22">
        <v>72000</v>
      </c>
      <c r="I89" s="22"/>
      <c r="J89" s="17" t="s">
        <v>752</v>
      </c>
      <c r="K89" s="13"/>
    </row>
    <row r="90" ht="92" customHeight="1" spans="1:11">
      <c r="A90" s="13">
        <v>24</v>
      </c>
      <c r="B90" s="17" t="s">
        <v>795</v>
      </c>
      <c r="C90" s="17" t="s">
        <v>796</v>
      </c>
      <c r="D90" s="17" t="s">
        <v>613</v>
      </c>
      <c r="E90" s="17" t="s">
        <v>509</v>
      </c>
      <c r="F90" s="18" t="s">
        <v>797</v>
      </c>
      <c r="G90" s="17" t="s">
        <v>739</v>
      </c>
      <c r="H90" s="22">
        <v>60000</v>
      </c>
      <c r="I90" s="22"/>
      <c r="J90" s="17" t="s">
        <v>782</v>
      </c>
      <c r="K90" s="13"/>
    </row>
    <row r="91" ht="81" customHeight="1" spans="1:11">
      <c r="A91" s="13">
        <v>25</v>
      </c>
      <c r="B91" s="17" t="s">
        <v>798</v>
      </c>
      <c r="C91" s="17" t="s">
        <v>799</v>
      </c>
      <c r="D91" s="17" t="s">
        <v>613</v>
      </c>
      <c r="E91" s="17" t="s">
        <v>509</v>
      </c>
      <c r="F91" s="18" t="s">
        <v>800</v>
      </c>
      <c r="G91" s="17" t="s">
        <v>739</v>
      </c>
      <c r="H91" s="22">
        <v>35000</v>
      </c>
      <c r="I91" s="22"/>
      <c r="J91" s="17" t="s">
        <v>752</v>
      </c>
      <c r="K91" s="13"/>
    </row>
    <row r="92" ht="88" customHeight="1" spans="1:11">
      <c r="A92" s="13">
        <v>26</v>
      </c>
      <c r="B92" s="17" t="s">
        <v>801</v>
      </c>
      <c r="C92" s="17" t="s">
        <v>802</v>
      </c>
      <c r="D92" s="17" t="s">
        <v>613</v>
      </c>
      <c r="E92" s="17" t="s">
        <v>509</v>
      </c>
      <c r="F92" s="18" t="s">
        <v>803</v>
      </c>
      <c r="G92" s="17" t="s">
        <v>732</v>
      </c>
      <c r="H92" s="22">
        <v>1000000</v>
      </c>
      <c r="I92" s="22"/>
      <c r="J92" s="17" t="s">
        <v>804</v>
      </c>
      <c r="K92" s="13"/>
    </row>
    <row r="93" ht="88" customHeight="1" spans="1:11">
      <c r="A93" s="13">
        <v>27</v>
      </c>
      <c r="B93" s="17" t="s">
        <v>805</v>
      </c>
      <c r="C93" s="17" t="s">
        <v>806</v>
      </c>
      <c r="D93" s="17" t="s">
        <v>613</v>
      </c>
      <c r="E93" s="17" t="s">
        <v>488</v>
      </c>
      <c r="F93" s="18" t="s">
        <v>807</v>
      </c>
      <c r="G93" s="17" t="s">
        <v>620</v>
      </c>
      <c r="H93" s="22">
        <v>58000</v>
      </c>
      <c r="I93" s="22"/>
      <c r="J93" s="17" t="s">
        <v>752</v>
      </c>
      <c r="K93" s="13"/>
    </row>
    <row r="94" ht="88" customHeight="1" spans="1:11">
      <c r="A94" s="13">
        <v>28</v>
      </c>
      <c r="B94" s="17" t="s">
        <v>808</v>
      </c>
      <c r="C94" s="17" t="s">
        <v>809</v>
      </c>
      <c r="D94" s="17" t="s">
        <v>613</v>
      </c>
      <c r="E94" s="17" t="s">
        <v>488</v>
      </c>
      <c r="F94" s="18" t="s">
        <v>810</v>
      </c>
      <c r="G94" s="17" t="s">
        <v>633</v>
      </c>
      <c r="H94" s="22">
        <v>200000</v>
      </c>
      <c r="I94" s="22"/>
      <c r="J94" s="17" t="s">
        <v>752</v>
      </c>
      <c r="K94" s="13"/>
    </row>
    <row r="95" ht="88" customHeight="1" spans="1:11">
      <c r="A95" s="13">
        <v>29</v>
      </c>
      <c r="B95" s="17" t="s">
        <v>811</v>
      </c>
      <c r="C95" s="17" t="s">
        <v>482</v>
      </c>
      <c r="D95" s="17" t="s">
        <v>613</v>
      </c>
      <c r="E95" s="17" t="s">
        <v>482</v>
      </c>
      <c r="F95" s="18" t="s">
        <v>812</v>
      </c>
      <c r="G95" s="24" t="s">
        <v>732</v>
      </c>
      <c r="H95" s="22">
        <v>102801</v>
      </c>
      <c r="I95" s="22"/>
      <c r="J95" s="17" t="s">
        <v>759</v>
      </c>
      <c r="K95" s="13"/>
    </row>
    <row r="96" ht="85" customHeight="1" spans="1:11">
      <c r="A96" s="13">
        <v>30</v>
      </c>
      <c r="B96" s="17" t="s">
        <v>813</v>
      </c>
      <c r="C96" s="17" t="s">
        <v>482</v>
      </c>
      <c r="D96" s="17" t="s">
        <v>613</v>
      </c>
      <c r="E96" s="17" t="s">
        <v>482</v>
      </c>
      <c r="F96" s="18" t="s">
        <v>814</v>
      </c>
      <c r="G96" s="24" t="s">
        <v>732</v>
      </c>
      <c r="H96" s="22">
        <v>100000</v>
      </c>
      <c r="I96" s="22"/>
      <c r="J96" s="17" t="s">
        <v>759</v>
      </c>
      <c r="K96" s="13"/>
    </row>
    <row r="97" ht="85" customHeight="1" spans="1:11">
      <c r="A97" s="13">
        <v>31</v>
      </c>
      <c r="B97" s="17" t="s">
        <v>815</v>
      </c>
      <c r="C97" s="17" t="s">
        <v>482</v>
      </c>
      <c r="D97" s="17" t="s">
        <v>613</v>
      </c>
      <c r="E97" s="17" t="s">
        <v>482</v>
      </c>
      <c r="F97" s="18" t="s">
        <v>816</v>
      </c>
      <c r="G97" s="24" t="s">
        <v>732</v>
      </c>
      <c r="H97" s="22">
        <v>100000</v>
      </c>
      <c r="I97" s="22"/>
      <c r="J97" s="17" t="s">
        <v>759</v>
      </c>
      <c r="K97" s="13"/>
    </row>
    <row r="98" ht="85" customHeight="1" spans="1:11">
      <c r="A98" s="13">
        <v>32</v>
      </c>
      <c r="B98" s="17" t="s">
        <v>817</v>
      </c>
      <c r="C98" s="17" t="s">
        <v>754</v>
      </c>
      <c r="D98" s="17" t="s">
        <v>613</v>
      </c>
      <c r="E98" s="17" t="s">
        <v>488</v>
      </c>
      <c r="F98" s="18" t="s">
        <v>818</v>
      </c>
      <c r="G98" s="17" t="s">
        <v>615</v>
      </c>
      <c r="H98" s="22">
        <v>150000</v>
      </c>
      <c r="I98" s="22"/>
      <c r="J98" s="17" t="s">
        <v>746</v>
      </c>
      <c r="K98" s="13"/>
    </row>
    <row r="99" ht="36" customHeight="1" spans="1:11">
      <c r="A99" s="16" t="str">
        <f>"战略性新兴产业（"&amp;COUNT(A100:A129)&amp;"个）"</f>
        <v>战略性新兴产业（27个）</v>
      </c>
      <c r="B99" s="16"/>
      <c r="C99" s="16"/>
      <c r="D99" s="16"/>
      <c r="E99" s="16"/>
      <c r="F99" s="16"/>
      <c r="G99" s="13"/>
      <c r="H99" s="14">
        <f>H100+H116+H124</f>
        <v>3853584</v>
      </c>
      <c r="I99" s="14">
        <f>I100+I116+I124</f>
        <v>742900</v>
      </c>
      <c r="J99" s="13"/>
      <c r="K99" s="13"/>
    </row>
    <row r="100" ht="36" customHeight="1" spans="1:11">
      <c r="A100" s="16" t="str">
        <f>"续建项目（"&amp;COUNT(A101:A115)&amp;"个）"</f>
        <v>续建项目（15个）</v>
      </c>
      <c r="B100" s="16"/>
      <c r="C100" s="16"/>
      <c r="D100" s="16"/>
      <c r="E100" s="16"/>
      <c r="F100" s="16"/>
      <c r="G100" s="13"/>
      <c r="H100" s="14">
        <f>SUM(H101:H115)</f>
        <v>2365228</v>
      </c>
      <c r="I100" s="14">
        <f>SUM(I101:I115)</f>
        <v>490000</v>
      </c>
      <c r="J100" s="13"/>
      <c r="K100" s="13"/>
    </row>
    <row r="101" ht="158" customHeight="1" spans="1:11">
      <c r="A101" s="21">
        <v>1</v>
      </c>
      <c r="B101" s="17" t="s">
        <v>819</v>
      </c>
      <c r="C101" s="17" t="s">
        <v>820</v>
      </c>
      <c r="D101" s="17" t="s">
        <v>481</v>
      </c>
      <c r="E101" s="17" t="s">
        <v>564</v>
      </c>
      <c r="F101" s="18" t="s">
        <v>821</v>
      </c>
      <c r="G101" s="19" t="s">
        <v>544</v>
      </c>
      <c r="H101" s="22">
        <v>73600</v>
      </c>
      <c r="I101" s="22">
        <v>25000</v>
      </c>
      <c r="J101" s="17" t="s">
        <v>822</v>
      </c>
      <c r="K101" s="13"/>
    </row>
    <row r="102" ht="163" customHeight="1" spans="1:11">
      <c r="A102" s="21">
        <v>2</v>
      </c>
      <c r="B102" s="17" t="s">
        <v>823</v>
      </c>
      <c r="C102" s="17" t="s">
        <v>824</v>
      </c>
      <c r="D102" s="17" t="s">
        <v>481</v>
      </c>
      <c r="E102" s="17" t="s">
        <v>482</v>
      </c>
      <c r="F102" s="18" t="s">
        <v>825</v>
      </c>
      <c r="G102" s="19" t="s">
        <v>500</v>
      </c>
      <c r="H102" s="22">
        <v>50000</v>
      </c>
      <c r="I102" s="22">
        <v>20000</v>
      </c>
      <c r="J102" s="17" t="s">
        <v>826</v>
      </c>
      <c r="K102" s="13"/>
    </row>
    <row r="103" ht="186" customHeight="1" spans="1:11">
      <c r="A103" s="21">
        <v>3</v>
      </c>
      <c r="B103" s="17" t="s">
        <v>827</v>
      </c>
      <c r="C103" s="17" t="s">
        <v>828</v>
      </c>
      <c r="D103" s="17" t="s">
        <v>481</v>
      </c>
      <c r="E103" s="17" t="s">
        <v>482</v>
      </c>
      <c r="F103" s="18" t="s">
        <v>829</v>
      </c>
      <c r="G103" s="19" t="s">
        <v>544</v>
      </c>
      <c r="H103" s="22">
        <v>15000</v>
      </c>
      <c r="I103" s="22">
        <v>5000</v>
      </c>
      <c r="J103" s="17" t="s">
        <v>830</v>
      </c>
      <c r="K103" s="13"/>
    </row>
    <row r="104" ht="186" customHeight="1" spans="1:11">
      <c r="A104" s="21">
        <v>4</v>
      </c>
      <c r="B104" s="17" t="s">
        <v>831</v>
      </c>
      <c r="C104" s="17" t="s">
        <v>832</v>
      </c>
      <c r="D104" s="17" t="s">
        <v>481</v>
      </c>
      <c r="E104" s="17" t="s">
        <v>482</v>
      </c>
      <c r="F104" s="18" t="s">
        <v>833</v>
      </c>
      <c r="G104" s="19" t="s">
        <v>500</v>
      </c>
      <c r="H104" s="22">
        <v>45000</v>
      </c>
      <c r="I104" s="22">
        <v>25000</v>
      </c>
      <c r="J104" s="17" t="s">
        <v>834</v>
      </c>
      <c r="K104" s="13"/>
    </row>
    <row r="105" ht="106" customHeight="1" spans="1:11">
      <c r="A105" s="21">
        <v>5</v>
      </c>
      <c r="B105" s="17" t="s">
        <v>835</v>
      </c>
      <c r="C105" s="17" t="s">
        <v>836</v>
      </c>
      <c r="D105" s="17" t="s">
        <v>481</v>
      </c>
      <c r="E105" s="17" t="s">
        <v>509</v>
      </c>
      <c r="F105" s="18" t="s">
        <v>837</v>
      </c>
      <c r="G105" s="19" t="s">
        <v>500</v>
      </c>
      <c r="H105" s="22">
        <v>96916</v>
      </c>
      <c r="I105" s="22">
        <v>30000</v>
      </c>
      <c r="J105" s="17" t="s">
        <v>838</v>
      </c>
      <c r="K105" s="13"/>
    </row>
    <row r="106" ht="106" customHeight="1" spans="1:11">
      <c r="A106" s="21">
        <v>6</v>
      </c>
      <c r="B106" s="17" t="s">
        <v>839</v>
      </c>
      <c r="C106" s="17" t="s">
        <v>840</v>
      </c>
      <c r="D106" s="17" t="s">
        <v>481</v>
      </c>
      <c r="E106" s="17" t="s">
        <v>509</v>
      </c>
      <c r="F106" s="18" t="s">
        <v>841</v>
      </c>
      <c r="G106" s="19" t="s">
        <v>484</v>
      </c>
      <c r="H106" s="22">
        <v>98000</v>
      </c>
      <c r="I106" s="22">
        <v>20000</v>
      </c>
      <c r="J106" s="17" t="s">
        <v>511</v>
      </c>
      <c r="K106" s="13"/>
    </row>
    <row r="107" ht="144" customHeight="1" spans="1:11">
      <c r="A107" s="21">
        <v>7</v>
      </c>
      <c r="B107" s="17" t="s">
        <v>842</v>
      </c>
      <c r="C107" s="17" t="s">
        <v>843</v>
      </c>
      <c r="D107" s="17" t="s">
        <v>481</v>
      </c>
      <c r="E107" s="17" t="s">
        <v>564</v>
      </c>
      <c r="F107" s="18" t="s">
        <v>844</v>
      </c>
      <c r="G107" s="19" t="s">
        <v>494</v>
      </c>
      <c r="H107" s="22">
        <v>26000</v>
      </c>
      <c r="I107" s="22">
        <v>10000</v>
      </c>
      <c r="J107" s="17" t="s">
        <v>845</v>
      </c>
      <c r="K107" s="13"/>
    </row>
    <row r="108" ht="144" customHeight="1" spans="1:11">
      <c r="A108" s="21">
        <v>8</v>
      </c>
      <c r="B108" s="17" t="s">
        <v>846</v>
      </c>
      <c r="C108" s="17" t="s">
        <v>847</v>
      </c>
      <c r="D108" s="17" t="s">
        <v>481</v>
      </c>
      <c r="E108" s="17" t="s">
        <v>498</v>
      </c>
      <c r="F108" s="18" t="s">
        <v>848</v>
      </c>
      <c r="G108" s="19" t="s">
        <v>500</v>
      </c>
      <c r="H108" s="22">
        <v>100000</v>
      </c>
      <c r="I108" s="22">
        <v>40000</v>
      </c>
      <c r="J108" s="17" t="s">
        <v>849</v>
      </c>
      <c r="K108" s="13"/>
    </row>
    <row r="109" ht="91" customHeight="1" spans="1:11">
      <c r="A109" s="21">
        <v>9</v>
      </c>
      <c r="B109" s="17" t="s">
        <v>850</v>
      </c>
      <c r="C109" s="17" t="s">
        <v>851</v>
      </c>
      <c r="D109" s="17" t="s">
        <v>481</v>
      </c>
      <c r="E109" s="17" t="s">
        <v>509</v>
      </c>
      <c r="F109" s="18" t="s">
        <v>852</v>
      </c>
      <c r="G109" s="19" t="s">
        <v>500</v>
      </c>
      <c r="H109" s="22">
        <v>27000</v>
      </c>
      <c r="I109" s="22">
        <v>15000</v>
      </c>
      <c r="J109" s="17" t="s">
        <v>853</v>
      </c>
      <c r="K109" s="13"/>
    </row>
    <row r="110" ht="151" customHeight="1" spans="1:11">
      <c r="A110" s="21">
        <v>10</v>
      </c>
      <c r="B110" s="17" t="s">
        <v>854</v>
      </c>
      <c r="C110" s="17" t="s">
        <v>820</v>
      </c>
      <c r="D110" s="17" t="s">
        <v>481</v>
      </c>
      <c r="E110" s="17" t="s">
        <v>564</v>
      </c>
      <c r="F110" s="18" t="s">
        <v>855</v>
      </c>
      <c r="G110" s="19" t="s">
        <v>856</v>
      </c>
      <c r="H110" s="22">
        <v>1000000</v>
      </c>
      <c r="I110" s="22">
        <v>150000</v>
      </c>
      <c r="J110" s="17" t="s">
        <v>857</v>
      </c>
      <c r="K110" s="13"/>
    </row>
    <row r="111" ht="180" customHeight="1" spans="1:11">
      <c r="A111" s="21">
        <v>11</v>
      </c>
      <c r="B111" s="17" t="s">
        <v>858</v>
      </c>
      <c r="C111" s="17" t="s">
        <v>859</v>
      </c>
      <c r="D111" s="17" t="s">
        <v>481</v>
      </c>
      <c r="E111" s="17" t="s">
        <v>498</v>
      </c>
      <c r="F111" s="18" t="s">
        <v>860</v>
      </c>
      <c r="G111" s="19" t="s">
        <v>544</v>
      </c>
      <c r="H111" s="22">
        <v>300000</v>
      </c>
      <c r="I111" s="22">
        <v>60000</v>
      </c>
      <c r="J111" s="17" t="s">
        <v>861</v>
      </c>
      <c r="K111" s="13"/>
    </row>
    <row r="112" ht="211" customHeight="1" spans="1:11">
      <c r="A112" s="21">
        <v>12</v>
      </c>
      <c r="B112" s="17" t="s">
        <v>862</v>
      </c>
      <c r="C112" s="17" t="s">
        <v>863</v>
      </c>
      <c r="D112" s="17" t="s">
        <v>481</v>
      </c>
      <c r="E112" s="17" t="s">
        <v>482</v>
      </c>
      <c r="F112" s="18" t="s">
        <v>864</v>
      </c>
      <c r="G112" s="19" t="s">
        <v>515</v>
      </c>
      <c r="H112" s="22">
        <v>20000</v>
      </c>
      <c r="I112" s="22">
        <v>8000</v>
      </c>
      <c r="J112" s="17" t="s">
        <v>865</v>
      </c>
      <c r="K112" s="13"/>
    </row>
    <row r="113" ht="128" customHeight="1" spans="1:11">
      <c r="A113" s="21">
        <v>13</v>
      </c>
      <c r="B113" s="17" t="s">
        <v>866</v>
      </c>
      <c r="C113" s="17" t="s">
        <v>867</v>
      </c>
      <c r="D113" s="17" t="s">
        <v>481</v>
      </c>
      <c r="E113" s="17" t="s">
        <v>564</v>
      </c>
      <c r="F113" s="18" t="s">
        <v>868</v>
      </c>
      <c r="G113" s="19" t="s">
        <v>494</v>
      </c>
      <c r="H113" s="22">
        <v>190000</v>
      </c>
      <c r="I113" s="22">
        <v>57000</v>
      </c>
      <c r="J113" s="17" t="s">
        <v>869</v>
      </c>
      <c r="K113" s="13"/>
    </row>
    <row r="114" ht="128" customHeight="1" spans="1:11">
      <c r="A114" s="21">
        <v>14</v>
      </c>
      <c r="B114" s="17" t="s">
        <v>870</v>
      </c>
      <c r="C114" s="17" t="s">
        <v>840</v>
      </c>
      <c r="D114" s="17" t="s">
        <v>481</v>
      </c>
      <c r="E114" s="17" t="s">
        <v>509</v>
      </c>
      <c r="F114" s="18" t="s">
        <v>871</v>
      </c>
      <c r="G114" s="19" t="s">
        <v>596</v>
      </c>
      <c r="H114" s="22">
        <v>284000</v>
      </c>
      <c r="I114" s="22">
        <v>20000</v>
      </c>
      <c r="J114" s="17" t="s">
        <v>511</v>
      </c>
      <c r="K114" s="13"/>
    </row>
    <row r="115" ht="107" customHeight="1" spans="1:11">
      <c r="A115" s="21">
        <v>15</v>
      </c>
      <c r="B115" s="17" t="s">
        <v>872</v>
      </c>
      <c r="C115" s="17" t="s">
        <v>873</v>
      </c>
      <c r="D115" s="17" t="s">
        <v>481</v>
      </c>
      <c r="E115" s="17" t="s">
        <v>509</v>
      </c>
      <c r="F115" s="18" t="s">
        <v>874</v>
      </c>
      <c r="G115" s="19" t="s">
        <v>500</v>
      </c>
      <c r="H115" s="22">
        <v>39712</v>
      </c>
      <c r="I115" s="22">
        <v>5000</v>
      </c>
      <c r="J115" s="17" t="s">
        <v>875</v>
      </c>
      <c r="K115" s="13"/>
    </row>
    <row r="116" ht="36" customHeight="1" spans="1:11">
      <c r="A116" s="16" t="str">
        <f>"新建项目（"&amp;COUNT(A117:A123)&amp;"个）"</f>
        <v>新建项目（7个）</v>
      </c>
      <c r="B116" s="16"/>
      <c r="C116" s="16"/>
      <c r="D116" s="16"/>
      <c r="E116" s="16"/>
      <c r="F116" s="16"/>
      <c r="G116" s="13"/>
      <c r="H116" s="14">
        <f>SUM(H117:H123)</f>
        <v>817900</v>
      </c>
      <c r="I116" s="14">
        <f>SUM(I117:I123)</f>
        <v>252900</v>
      </c>
      <c r="J116" s="13"/>
      <c r="K116" s="13"/>
    </row>
    <row r="117" ht="112" customHeight="1" spans="1:11">
      <c r="A117" s="21">
        <v>1</v>
      </c>
      <c r="B117" s="17" t="s">
        <v>876</v>
      </c>
      <c r="C117" s="17" t="s">
        <v>840</v>
      </c>
      <c r="D117" s="17" t="s">
        <v>613</v>
      </c>
      <c r="E117" s="17" t="s">
        <v>509</v>
      </c>
      <c r="F117" s="18" t="s">
        <v>877</v>
      </c>
      <c r="G117" s="19" t="s">
        <v>633</v>
      </c>
      <c r="H117" s="22">
        <v>202100</v>
      </c>
      <c r="I117" s="22">
        <v>50000</v>
      </c>
      <c r="J117" s="17" t="s">
        <v>645</v>
      </c>
      <c r="K117" s="13"/>
    </row>
    <row r="118" ht="112" customHeight="1" spans="1:11">
      <c r="A118" s="21">
        <v>2</v>
      </c>
      <c r="B118" s="17" t="s">
        <v>878</v>
      </c>
      <c r="C118" s="17" t="s">
        <v>879</v>
      </c>
      <c r="D118" s="17" t="s">
        <v>613</v>
      </c>
      <c r="E118" s="17" t="s">
        <v>498</v>
      </c>
      <c r="F118" s="18" t="s">
        <v>880</v>
      </c>
      <c r="G118" s="19" t="s">
        <v>620</v>
      </c>
      <c r="H118" s="22">
        <v>100000</v>
      </c>
      <c r="I118" s="22">
        <v>50000</v>
      </c>
      <c r="J118" s="17" t="s">
        <v>881</v>
      </c>
      <c r="K118" s="13"/>
    </row>
    <row r="119" ht="148" customHeight="1" spans="1:11">
      <c r="A119" s="21">
        <v>3</v>
      </c>
      <c r="B119" s="17" t="s">
        <v>882</v>
      </c>
      <c r="C119" s="17" t="s">
        <v>820</v>
      </c>
      <c r="D119" s="17" t="s">
        <v>613</v>
      </c>
      <c r="E119" s="17" t="s">
        <v>564</v>
      </c>
      <c r="F119" s="18" t="s">
        <v>883</v>
      </c>
      <c r="G119" s="19" t="s">
        <v>615</v>
      </c>
      <c r="H119" s="22">
        <v>140000</v>
      </c>
      <c r="I119" s="22">
        <v>28000</v>
      </c>
      <c r="J119" s="17" t="s">
        <v>884</v>
      </c>
      <c r="K119" s="13"/>
    </row>
    <row r="120" ht="113" customHeight="1" spans="1:11">
      <c r="A120" s="21">
        <v>4</v>
      </c>
      <c r="B120" s="17" t="s">
        <v>885</v>
      </c>
      <c r="C120" s="17" t="s">
        <v>886</v>
      </c>
      <c r="D120" s="17" t="s">
        <v>613</v>
      </c>
      <c r="E120" s="17" t="s">
        <v>488</v>
      </c>
      <c r="F120" s="18" t="s">
        <v>887</v>
      </c>
      <c r="G120" s="19" t="s">
        <v>633</v>
      </c>
      <c r="H120" s="22">
        <v>71800</v>
      </c>
      <c r="I120" s="22">
        <v>23900</v>
      </c>
      <c r="J120" s="17" t="s">
        <v>637</v>
      </c>
      <c r="K120" s="13"/>
    </row>
    <row r="121" ht="113" customHeight="1" spans="1:11">
      <c r="A121" s="21">
        <v>5</v>
      </c>
      <c r="B121" s="17" t="s">
        <v>888</v>
      </c>
      <c r="C121" s="17" t="s">
        <v>754</v>
      </c>
      <c r="D121" s="17" t="s">
        <v>613</v>
      </c>
      <c r="E121" s="17" t="s">
        <v>488</v>
      </c>
      <c r="F121" s="18" t="s">
        <v>889</v>
      </c>
      <c r="G121" s="19" t="s">
        <v>633</v>
      </c>
      <c r="H121" s="22">
        <v>173000</v>
      </c>
      <c r="I121" s="22">
        <v>69000</v>
      </c>
      <c r="J121" s="17" t="s">
        <v>890</v>
      </c>
      <c r="K121" s="13"/>
    </row>
    <row r="122" ht="163" customHeight="1" spans="1:11">
      <c r="A122" s="21">
        <v>6</v>
      </c>
      <c r="B122" s="17" t="s">
        <v>891</v>
      </c>
      <c r="C122" s="17" t="s">
        <v>892</v>
      </c>
      <c r="D122" s="17" t="s">
        <v>613</v>
      </c>
      <c r="E122" s="17" t="s">
        <v>564</v>
      </c>
      <c r="F122" s="18" t="s">
        <v>893</v>
      </c>
      <c r="G122" s="19" t="s">
        <v>620</v>
      </c>
      <c r="H122" s="22">
        <v>50000</v>
      </c>
      <c r="I122" s="22">
        <v>12000</v>
      </c>
      <c r="J122" s="17" t="s">
        <v>894</v>
      </c>
      <c r="K122" s="13"/>
    </row>
    <row r="123" ht="125" customHeight="1" spans="1:11">
      <c r="A123" s="21">
        <v>7</v>
      </c>
      <c r="B123" s="17" t="s">
        <v>895</v>
      </c>
      <c r="C123" s="17" t="s">
        <v>896</v>
      </c>
      <c r="D123" s="17" t="s">
        <v>613</v>
      </c>
      <c r="E123" s="17" t="s">
        <v>564</v>
      </c>
      <c r="F123" s="18" t="s">
        <v>897</v>
      </c>
      <c r="G123" s="19" t="s">
        <v>615</v>
      </c>
      <c r="H123" s="22">
        <v>81000</v>
      </c>
      <c r="I123" s="22">
        <v>20000</v>
      </c>
      <c r="J123" s="17" t="s">
        <v>898</v>
      </c>
      <c r="K123" s="13"/>
    </row>
    <row r="124" ht="36" customHeight="1" spans="1:11">
      <c r="A124" s="16" t="str">
        <f>"前期项目（"&amp;COUNT(A125:A129)&amp;"个）"</f>
        <v>前期项目（5个）</v>
      </c>
      <c r="B124" s="16"/>
      <c r="C124" s="16"/>
      <c r="D124" s="16"/>
      <c r="E124" s="16"/>
      <c r="F124" s="16"/>
      <c r="G124" s="13"/>
      <c r="H124" s="14">
        <f>SUM(H125:H129)</f>
        <v>670456</v>
      </c>
      <c r="I124" s="14"/>
      <c r="J124" s="13"/>
      <c r="K124" s="13"/>
    </row>
    <row r="125" ht="99" customHeight="1" spans="1:11">
      <c r="A125" s="17">
        <v>1</v>
      </c>
      <c r="B125" s="17" t="s">
        <v>899</v>
      </c>
      <c r="C125" s="17" t="s">
        <v>717</v>
      </c>
      <c r="D125" s="17" t="s">
        <v>718</v>
      </c>
      <c r="E125" s="17" t="s">
        <v>564</v>
      </c>
      <c r="F125" s="18" t="s">
        <v>900</v>
      </c>
      <c r="G125" s="17" t="s">
        <v>720</v>
      </c>
      <c r="H125" s="22">
        <v>10000</v>
      </c>
      <c r="I125" s="22"/>
      <c r="J125" s="17" t="s">
        <v>901</v>
      </c>
      <c r="K125" s="13"/>
    </row>
    <row r="126" ht="99" customHeight="1" spans="1:11">
      <c r="A126" s="17">
        <v>2</v>
      </c>
      <c r="B126" s="17" t="s">
        <v>902</v>
      </c>
      <c r="C126" s="17" t="s">
        <v>903</v>
      </c>
      <c r="D126" s="17" t="s">
        <v>718</v>
      </c>
      <c r="E126" s="17" t="s">
        <v>509</v>
      </c>
      <c r="F126" s="18" t="s">
        <v>904</v>
      </c>
      <c r="G126" s="17" t="s">
        <v>732</v>
      </c>
      <c r="H126" s="22">
        <v>476000</v>
      </c>
      <c r="I126" s="22"/>
      <c r="J126" s="17" t="s">
        <v>905</v>
      </c>
      <c r="K126" s="13"/>
    </row>
    <row r="127" ht="99" customHeight="1" spans="1:11">
      <c r="A127" s="17">
        <v>3</v>
      </c>
      <c r="B127" s="17" t="s">
        <v>906</v>
      </c>
      <c r="C127" s="17" t="s">
        <v>907</v>
      </c>
      <c r="D127" s="17" t="s">
        <v>718</v>
      </c>
      <c r="E127" s="17" t="s">
        <v>498</v>
      </c>
      <c r="F127" s="18" t="s">
        <v>908</v>
      </c>
      <c r="G127" s="23" t="s">
        <v>772</v>
      </c>
      <c r="H127" s="22">
        <v>50000</v>
      </c>
      <c r="I127" s="22"/>
      <c r="J127" s="17" t="s">
        <v>752</v>
      </c>
      <c r="K127" s="13"/>
    </row>
    <row r="128" ht="99" customHeight="1" spans="1:11">
      <c r="A128" s="17">
        <v>4</v>
      </c>
      <c r="B128" s="17" t="s">
        <v>909</v>
      </c>
      <c r="C128" s="17" t="s">
        <v>910</v>
      </c>
      <c r="D128" s="17" t="s">
        <v>613</v>
      </c>
      <c r="E128" s="17" t="s">
        <v>509</v>
      </c>
      <c r="F128" s="18" t="s">
        <v>911</v>
      </c>
      <c r="G128" s="17" t="s">
        <v>739</v>
      </c>
      <c r="H128" s="22">
        <v>6456</v>
      </c>
      <c r="I128" s="22"/>
      <c r="J128" s="17" t="s">
        <v>912</v>
      </c>
      <c r="K128" s="13"/>
    </row>
    <row r="129" ht="99" customHeight="1" spans="1:11">
      <c r="A129" s="17">
        <v>5</v>
      </c>
      <c r="B129" s="17" t="s">
        <v>913</v>
      </c>
      <c r="C129" s="17" t="s">
        <v>914</v>
      </c>
      <c r="D129" s="17" t="s">
        <v>613</v>
      </c>
      <c r="E129" s="17" t="s">
        <v>488</v>
      </c>
      <c r="F129" s="18" t="s">
        <v>915</v>
      </c>
      <c r="G129" s="17" t="s">
        <v>633</v>
      </c>
      <c r="H129" s="22">
        <v>128000</v>
      </c>
      <c r="I129" s="22"/>
      <c r="J129" s="17" t="s">
        <v>746</v>
      </c>
      <c r="K129" s="13"/>
    </row>
    <row r="130" ht="36" customHeight="1" spans="1:11">
      <c r="A130" s="16" t="str">
        <f>"技改和园区提升（"&amp;COUNT(A131:A132)&amp;"个）"</f>
        <v>技改和园区提升（1个）</v>
      </c>
      <c r="B130" s="16"/>
      <c r="C130" s="16"/>
      <c r="D130" s="16"/>
      <c r="E130" s="16"/>
      <c r="F130" s="16"/>
      <c r="G130" s="13"/>
      <c r="H130" s="14">
        <f>H131</f>
        <v>3900</v>
      </c>
      <c r="I130" s="14">
        <f>I131</f>
        <v>3900</v>
      </c>
      <c r="J130" s="13"/>
      <c r="K130" s="13"/>
    </row>
    <row r="131" ht="36" customHeight="1" spans="1:11">
      <c r="A131" s="16" t="str">
        <f>"新建项目（"&amp;COUNT(A132:A132)&amp;"个）"</f>
        <v>新建项目（1个）</v>
      </c>
      <c r="B131" s="16"/>
      <c r="C131" s="16"/>
      <c r="D131" s="16"/>
      <c r="E131" s="16"/>
      <c r="F131" s="16"/>
      <c r="G131" s="13"/>
      <c r="H131" s="14">
        <f>SUM(H132:H132)</f>
        <v>3900</v>
      </c>
      <c r="I131" s="14">
        <f>SUM(I132:I132)</f>
        <v>3900</v>
      </c>
      <c r="J131" s="13"/>
      <c r="K131" s="13"/>
    </row>
    <row r="132" ht="88" customHeight="1" spans="1:11">
      <c r="A132" s="21">
        <v>1</v>
      </c>
      <c r="B132" s="17" t="s">
        <v>916</v>
      </c>
      <c r="C132" s="17" t="s">
        <v>917</v>
      </c>
      <c r="D132" s="17" t="s">
        <v>613</v>
      </c>
      <c r="E132" s="17" t="s">
        <v>509</v>
      </c>
      <c r="F132" s="18" t="s">
        <v>918</v>
      </c>
      <c r="G132" s="19" t="s">
        <v>681</v>
      </c>
      <c r="H132" s="22">
        <v>3900</v>
      </c>
      <c r="I132" s="22">
        <v>3900</v>
      </c>
      <c r="J132" s="17" t="s">
        <v>511</v>
      </c>
      <c r="K132" s="13"/>
    </row>
    <row r="133" ht="36" customHeight="1" spans="1:11">
      <c r="A133" s="15" t="str">
        <f>"服务业（"&amp;COUNT(A134:A329)&amp;"个）"</f>
        <v>服务业（181个）</v>
      </c>
      <c r="B133" s="15"/>
      <c r="C133" s="15"/>
      <c r="D133" s="15"/>
      <c r="E133" s="15"/>
      <c r="F133" s="16"/>
      <c r="G133" s="13"/>
      <c r="H133" s="14">
        <f>H134+H224+H247+H254</f>
        <v>42297915.97</v>
      </c>
      <c r="I133" s="14">
        <f>I134+I224+I247+I254</f>
        <v>5557857</v>
      </c>
      <c r="J133" s="13"/>
      <c r="K133" s="13"/>
    </row>
    <row r="134" ht="36" customHeight="1" spans="1:11">
      <c r="A134" s="16" t="str">
        <f>"商贸、城市综合体（"&amp;COUNT(A135:A223)&amp;"个）"</f>
        <v>商贸、城市综合体（86个）</v>
      </c>
      <c r="B134" s="16"/>
      <c r="C134" s="16"/>
      <c r="D134" s="16"/>
      <c r="E134" s="16"/>
      <c r="F134" s="16"/>
      <c r="G134" s="13"/>
      <c r="H134" s="14">
        <f>H135+H173+H200</f>
        <v>17851139.97</v>
      </c>
      <c r="I134" s="14">
        <f>I135+I173+I200</f>
        <v>2113692</v>
      </c>
      <c r="J134" s="13"/>
      <c r="K134" s="13"/>
    </row>
    <row r="135" ht="36" customHeight="1" spans="1:11">
      <c r="A135" s="16" t="str">
        <f>"续建项目（"&amp;COUNT(A136:A172)&amp;"个）"</f>
        <v>续建项目（37个）</v>
      </c>
      <c r="B135" s="16"/>
      <c r="C135" s="16"/>
      <c r="D135" s="16"/>
      <c r="E135" s="16"/>
      <c r="F135" s="16"/>
      <c r="G135" s="13"/>
      <c r="H135" s="14">
        <f>SUM(H136:H172)</f>
        <v>7837446</v>
      </c>
      <c r="I135" s="14">
        <f>SUM(I136:I172)</f>
        <v>1328984</v>
      </c>
      <c r="J135" s="13"/>
      <c r="K135" s="13"/>
    </row>
    <row r="136" ht="72" customHeight="1" spans="1:11">
      <c r="A136" s="21">
        <v>1</v>
      </c>
      <c r="B136" s="17" t="s">
        <v>919</v>
      </c>
      <c r="C136" s="17" t="s">
        <v>920</v>
      </c>
      <c r="D136" s="17" t="s">
        <v>481</v>
      </c>
      <c r="E136" s="17" t="s">
        <v>509</v>
      </c>
      <c r="F136" s="18" t="s">
        <v>921</v>
      </c>
      <c r="G136" s="19" t="s">
        <v>922</v>
      </c>
      <c r="H136" s="22">
        <v>1000000</v>
      </c>
      <c r="I136" s="22">
        <v>100000</v>
      </c>
      <c r="J136" s="17" t="s">
        <v>923</v>
      </c>
      <c r="K136" s="13"/>
    </row>
    <row r="137" ht="72" customHeight="1" spans="1:11">
      <c r="A137" s="21">
        <v>2</v>
      </c>
      <c r="B137" s="17" t="s">
        <v>924</v>
      </c>
      <c r="C137" s="17" t="s">
        <v>925</v>
      </c>
      <c r="D137" s="17" t="s">
        <v>481</v>
      </c>
      <c r="E137" s="17" t="s">
        <v>498</v>
      </c>
      <c r="F137" s="18" t="s">
        <v>926</v>
      </c>
      <c r="G137" s="19" t="s">
        <v>515</v>
      </c>
      <c r="H137" s="22">
        <v>500000</v>
      </c>
      <c r="I137" s="22">
        <v>190000</v>
      </c>
      <c r="J137" s="17" t="s">
        <v>927</v>
      </c>
      <c r="K137" s="13"/>
    </row>
    <row r="138" ht="72" customHeight="1" spans="1:11">
      <c r="A138" s="21">
        <v>3</v>
      </c>
      <c r="B138" s="17" t="s">
        <v>928</v>
      </c>
      <c r="C138" s="17" t="s">
        <v>929</v>
      </c>
      <c r="D138" s="17" t="s">
        <v>481</v>
      </c>
      <c r="E138" s="17" t="s">
        <v>509</v>
      </c>
      <c r="F138" s="18" t="s">
        <v>930</v>
      </c>
      <c r="G138" s="19" t="s">
        <v>931</v>
      </c>
      <c r="H138" s="22">
        <v>380000</v>
      </c>
      <c r="I138" s="22">
        <v>100000</v>
      </c>
      <c r="J138" s="17" t="s">
        <v>932</v>
      </c>
      <c r="K138" s="13"/>
    </row>
    <row r="139" ht="82" customHeight="1" spans="1:11">
      <c r="A139" s="21">
        <v>4</v>
      </c>
      <c r="B139" s="17" t="s">
        <v>933</v>
      </c>
      <c r="C139" s="17" t="s">
        <v>934</v>
      </c>
      <c r="D139" s="17" t="s">
        <v>481</v>
      </c>
      <c r="E139" s="17" t="s">
        <v>935</v>
      </c>
      <c r="F139" s="18" t="s">
        <v>936</v>
      </c>
      <c r="G139" s="19" t="s">
        <v>937</v>
      </c>
      <c r="H139" s="22">
        <v>370000</v>
      </c>
      <c r="I139" s="22">
        <v>15000</v>
      </c>
      <c r="J139" s="17" t="s">
        <v>938</v>
      </c>
      <c r="K139" s="13"/>
    </row>
    <row r="140" ht="88" customHeight="1" spans="1:11">
      <c r="A140" s="21">
        <v>5</v>
      </c>
      <c r="B140" s="17" t="s">
        <v>939</v>
      </c>
      <c r="C140" s="17" t="s">
        <v>940</v>
      </c>
      <c r="D140" s="17" t="s">
        <v>481</v>
      </c>
      <c r="E140" s="17" t="s">
        <v>488</v>
      </c>
      <c r="F140" s="18" t="s">
        <v>941</v>
      </c>
      <c r="G140" s="19" t="s">
        <v>942</v>
      </c>
      <c r="H140" s="22">
        <v>300900</v>
      </c>
      <c r="I140" s="22">
        <v>20000</v>
      </c>
      <c r="J140" s="17" t="s">
        <v>943</v>
      </c>
      <c r="K140" s="13"/>
    </row>
    <row r="141" ht="82" customHeight="1" spans="1:11">
      <c r="A141" s="21">
        <v>6</v>
      </c>
      <c r="B141" s="17" t="s">
        <v>944</v>
      </c>
      <c r="C141" s="17" t="s">
        <v>945</v>
      </c>
      <c r="D141" s="17" t="s">
        <v>481</v>
      </c>
      <c r="E141" s="17" t="s">
        <v>509</v>
      </c>
      <c r="F141" s="18" t="s">
        <v>946</v>
      </c>
      <c r="G141" s="19" t="s">
        <v>604</v>
      </c>
      <c r="H141" s="22">
        <v>280000</v>
      </c>
      <c r="I141" s="22">
        <v>10000</v>
      </c>
      <c r="J141" s="17" t="s">
        <v>947</v>
      </c>
      <c r="K141" s="13"/>
    </row>
    <row r="142" ht="82" customHeight="1" spans="1:11">
      <c r="A142" s="21">
        <v>7</v>
      </c>
      <c r="B142" s="17" t="s">
        <v>948</v>
      </c>
      <c r="C142" s="17" t="s">
        <v>949</v>
      </c>
      <c r="D142" s="17" t="s">
        <v>481</v>
      </c>
      <c r="E142" s="17" t="s">
        <v>509</v>
      </c>
      <c r="F142" s="18" t="s">
        <v>950</v>
      </c>
      <c r="G142" s="19" t="s">
        <v>494</v>
      </c>
      <c r="H142" s="22">
        <v>260000</v>
      </c>
      <c r="I142" s="22">
        <v>78000</v>
      </c>
      <c r="J142" s="17" t="s">
        <v>511</v>
      </c>
      <c r="K142" s="13"/>
    </row>
    <row r="143" ht="148" customHeight="1" spans="1:11">
      <c r="A143" s="21">
        <v>8</v>
      </c>
      <c r="B143" s="17" t="s">
        <v>951</v>
      </c>
      <c r="C143" s="17" t="s">
        <v>952</v>
      </c>
      <c r="D143" s="17" t="s">
        <v>481</v>
      </c>
      <c r="E143" s="17" t="s">
        <v>935</v>
      </c>
      <c r="F143" s="18" t="s">
        <v>953</v>
      </c>
      <c r="G143" s="19" t="s">
        <v>604</v>
      </c>
      <c r="H143" s="22">
        <v>200000</v>
      </c>
      <c r="I143" s="22">
        <v>10000</v>
      </c>
      <c r="J143" s="17" t="s">
        <v>954</v>
      </c>
      <c r="K143" s="13"/>
    </row>
    <row r="144" ht="112" customHeight="1" spans="1:11">
      <c r="A144" s="21">
        <v>9</v>
      </c>
      <c r="B144" s="17" t="s">
        <v>955</v>
      </c>
      <c r="C144" s="17" t="s">
        <v>956</v>
      </c>
      <c r="D144" s="17" t="s">
        <v>481</v>
      </c>
      <c r="E144" s="17" t="s">
        <v>488</v>
      </c>
      <c r="F144" s="18" t="s">
        <v>957</v>
      </c>
      <c r="G144" s="19" t="s">
        <v>942</v>
      </c>
      <c r="H144" s="22">
        <v>183562</v>
      </c>
      <c r="I144" s="22">
        <v>32700</v>
      </c>
      <c r="J144" s="17" t="s">
        <v>958</v>
      </c>
      <c r="K144" s="13"/>
    </row>
    <row r="145" ht="103" customHeight="1" spans="1:11">
      <c r="A145" s="21">
        <v>10</v>
      </c>
      <c r="B145" s="17" t="s">
        <v>959</v>
      </c>
      <c r="C145" s="17" t="s">
        <v>960</v>
      </c>
      <c r="D145" s="17" t="s">
        <v>481</v>
      </c>
      <c r="E145" s="17" t="s">
        <v>564</v>
      </c>
      <c r="F145" s="18" t="s">
        <v>961</v>
      </c>
      <c r="G145" s="19" t="s">
        <v>596</v>
      </c>
      <c r="H145" s="22">
        <v>180000</v>
      </c>
      <c r="I145" s="22">
        <v>54000</v>
      </c>
      <c r="J145" s="17" t="s">
        <v>962</v>
      </c>
      <c r="K145" s="13"/>
    </row>
    <row r="146" ht="164" customHeight="1" spans="1:11">
      <c r="A146" s="21">
        <v>11</v>
      </c>
      <c r="B146" s="17" t="s">
        <v>963</v>
      </c>
      <c r="C146" s="17" t="s">
        <v>964</v>
      </c>
      <c r="D146" s="17" t="s">
        <v>481</v>
      </c>
      <c r="E146" s="17" t="s">
        <v>935</v>
      </c>
      <c r="F146" s="18" t="s">
        <v>965</v>
      </c>
      <c r="G146" s="19" t="s">
        <v>515</v>
      </c>
      <c r="H146" s="22">
        <v>150000</v>
      </c>
      <c r="I146" s="22">
        <v>50000</v>
      </c>
      <c r="J146" s="17" t="s">
        <v>966</v>
      </c>
      <c r="K146" s="13"/>
    </row>
    <row r="147" ht="122" customHeight="1" spans="1:11">
      <c r="A147" s="21">
        <v>12</v>
      </c>
      <c r="B147" s="17" t="s">
        <v>967</v>
      </c>
      <c r="C147" s="17" t="s">
        <v>968</v>
      </c>
      <c r="D147" s="17" t="s">
        <v>481</v>
      </c>
      <c r="E147" s="17" t="s">
        <v>935</v>
      </c>
      <c r="F147" s="18" t="s">
        <v>969</v>
      </c>
      <c r="G147" s="19" t="s">
        <v>937</v>
      </c>
      <c r="H147" s="22">
        <v>150000</v>
      </c>
      <c r="I147" s="22">
        <v>10000</v>
      </c>
      <c r="J147" s="17" t="s">
        <v>970</v>
      </c>
      <c r="K147" s="13"/>
    </row>
    <row r="148" ht="117" customHeight="1" spans="1:11">
      <c r="A148" s="21">
        <v>13</v>
      </c>
      <c r="B148" s="17" t="s">
        <v>971</v>
      </c>
      <c r="C148" s="17" t="s">
        <v>972</v>
      </c>
      <c r="D148" s="17" t="s">
        <v>481</v>
      </c>
      <c r="E148" s="17" t="s">
        <v>564</v>
      </c>
      <c r="F148" s="18" t="s">
        <v>973</v>
      </c>
      <c r="G148" s="19" t="s">
        <v>494</v>
      </c>
      <c r="H148" s="22">
        <v>150000</v>
      </c>
      <c r="I148" s="22">
        <v>45000</v>
      </c>
      <c r="J148" s="17" t="s">
        <v>974</v>
      </c>
      <c r="K148" s="13"/>
    </row>
    <row r="149" ht="174" customHeight="1" spans="1:11">
      <c r="A149" s="21">
        <v>14</v>
      </c>
      <c r="B149" s="17" t="s">
        <v>975</v>
      </c>
      <c r="C149" s="17" t="s">
        <v>976</v>
      </c>
      <c r="D149" s="17" t="s">
        <v>481</v>
      </c>
      <c r="E149" s="17" t="s">
        <v>482</v>
      </c>
      <c r="F149" s="18" t="s">
        <v>977</v>
      </c>
      <c r="G149" s="19" t="s">
        <v>515</v>
      </c>
      <c r="H149" s="22">
        <v>130000</v>
      </c>
      <c r="I149" s="22">
        <v>40000</v>
      </c>
      <c r="J149" s="17" t="s">
        <v>978</v>
      </c>
      <c r="K149" s="13"/>
    </row>
    <row r="150" ht="99" customHeight="1" spans="1:11">
      <c r="A150" s="21">
        <v>15</v>
      </c>
      <c r="B150" s="17" t="s">
        <v>979</v>
      </c>
      <c r="C150" s="17" t="s">
        <v>980</v>
      </c>
      <c r="D150" s="17" t="s">
        <v>481</v>
      </c>
      <c r="E150" s="17" t="s">
        <v>488</v>
      </c>
      <c r="F150" s="18" t="s">
        <v>981</v>
      </c>
      <c r="G150" s="19" t="s">
        <v>942</v>
      </c>
      <c r="H150" s="22">
        <v>115500</v>
      </c>
      <c r="I150" s="22">
        <v>10000</v>
      </c>
      <c r="J150" s="17" t="s">
        <v>982</v>
      </c>
      <c r="K150" s="13"/>
    </row>
    <row r="151" ht="93" customHeight="1" spans="1:11">
      <c r="A151" s="21">
        <v>16</v>
      </c>
      <c r="B151" s="17" t="s">
        <v>983</v>
      </c>
      <c r="C151" s="17" t="s">
        <v>984</v>
      </c>
      <c r="D151" s="17" t="s">
        <v>481</v>
      </c>
      <c r="E151" s="17" t="s">
        <v>935</v>
      </c>
      <c r="F151" s="18" t="s">
        <v>985</v>
      </c>
      <c r="G151" s="19" t="s">
        <v>515</v>
      </c>
      <c r="H151" s="22">
        <v>100000</v>
      </c>
      <c r="I151" s="22">
        <v>5000</v>
      </c>
      <c r="J151" s="17" t="s">
        <v>986</v>
      </c>
      <c r="K151" s="13"/>
    </row>
    <row r="152" ht="131" customHeight="1" spans="1:11">
      <c r="A152" s="21">
        <v>17</v>
      </c>
      <c r="B152" s="17" t="s">
        <v>987</v>
      </c>
      <c r="C152" s="17" t="s">
        <v>988</v>
      </c>
      <c r="D152" s="17" t="s">
        <v>481</v>
      </c>
      <c r="E152" s="17" t="s">
        <v>564</v>
      </c>
      <c r="F152" s="18" t="s">
        <v>989</v>
      </c>
      <c r="G152" s="19" t="s">
        <v>596</v>
      </c>
      <c r="H152" s="22">
        <v>100000</v>
      </c>
      <c r="I152" s="22">
        <v>50000</v>
      </c>
      <c r="J152" s="17" t="s">
        <v>990</v>
      </c>
      <c r="K152" s="13"/>
    </row>
    <row r="153" ht="67" customHeight="1" spans="1:11">
      <c r="A153" s="21">
        <v>18</v>
      </c>
      <c r="B153" s="17" t="s">
        <v>991</v>
      </c>
      <c r="C153" s="17" t="s">
        <v>992</v>
      </c>
      <c r="D153" s="17" t="s">
        <v>481</v>
      </c>
      <c r="E153" s="17" t="s">
        <v>488</v>
      </c>
      <c r="F153" s="18" t="s">
        <v>993</v>
      </c>
      <c r="G153" s="19" t="s">
        <v>494</v>
      </c>
      <c r="H153" s="22">
        <v>100000</v>
      </c>
      <c r="I153" s="22">
        <v>20000</v>
      </c>
      <c r="J153" s="17" t="s">
        <v>994</v>
      </c>
      <c r="K153" s="13"/>
    </row>
    <row r="154" ht="88" customHeight="1" spans="1:11">
      <c r="A154" s="21">
        <v>19</v>
      </c>
      <c r="B154" s="17" t="s">
        <v>995</v>
      </c>
      <c r="C154" s="17" t="s">
        <v>996</v>
      </c>
      <c r="D154" s="17" t="s">
        <v>481</v>
      </c>
      <c r="E154" s="17" t="s">
        <v>498</v>
      </c>
      <c r="F154" s="18" t="s">
        <v>997</v>
      </c>
      <c r="G154" s="19" t="s">
        <v>484</v>
      </c>
      <c r="H154" s="22">
        <v>97000</v>
      </c>
      <c r="I154" s="22">
        <v>29100</v>
      </c>
      <c r="J154" s="17" t="s">
        <v>520</v>
      </c>
      <c r="K154" s="13"/>
    </row>
    <row r="155" ht="129" customHeight="1" spans="1:11">
      <c r="A155" s="21">
        <v>20</v>
      </c>
      <c r="B155" s="17" t="s">
        <v>998</v>
      </c>
      <c r="C155" s="17" t="s">
        <v>999</v>
      </c>
      <c r="D155" s="17" t="s">
        <v>481</v>
      </c>
      <c r="E155" s="17" t="s">
        <v>935</v>
      </c>
      <c r="F155" s="18" t="s">
        <v>1000</v>
      </c>
      <c r="G155" s="19" t="s">
        <v>484</v>
      </c>
      <c r="H155" s="22">
        <v>91000</v>
      </c>
      <c r="I155" s="22">
        <v>9000</v>
      </c>
      <c r="J155" s="17" t="s">
        <v>1001</v>
      </c>
      <c r="K155" s="13"/>
    </row>
    <row r="156" ht="170" customHeight="1" spans="1:11">
      <c r="A156" s="21">
        <v>21</v>
      </c>
      <c r="B156" s="17" t="s">
        <v>1002</v>
      </c>
      <c r="C156" s="17" t="s">
        <v>1003</v>
      </c>
      <c r="D156" s="17" t="s">
        <v>481</v>
      </c>
      <c r="E156" s="17" t="s">
        <v>482</v>
      </c>
      <c r="F156" s="18" t="s">
        <v>1004</v>
      </c>
      <c r="G156" s="19" t="s">
        <v>515</v>
      </c>
      <c r="H156" s="22">
        <v>66000</v>
      </c>
      <c r="I156" s="22">
        <v>20000</v>
      </c>
      <c r="J156" s="17" t="s">
        <v>1005</v>
      </c>
      <c r="K156" s="13"/>
    </row>
    <row r="157" ht="170" customHeight="1" spans="1:11">
      <c r="A157" s="21">
        <v>22</v>
      </c>
      <c r="B157" s="17" t="s">
        <v>1006</v>
      </c>
      <c r="C157" s="17" t="s">
        <v>1007</v>
      </c>
      <c r="D157" s="17" t="s">
        <v>481</v>
      </c>
      <c r="E157" s="17" t="s">
        <v>482</v>
      </c>
      <c r="F157" s="18" t="s">
        <v>1008</v>
      </c>
      <c r="G157" s="19" t="s">
        <v>515</v>
      </c>
      <c r="H157" s="22">
        <v>70000</v>
      </c>
      <c r="I157" s="22">
        <v>15000</v>
      </c>
      <c r="J157" s="17" t="s">
        <v>1009</v>
      </c>
      <c r="K157" s="13"/>
    </row>
    <row r="158" ht="95" customHeight="1" spans="1:11">
      <c r="A158" s="21">
        <v>23</v>
      </c>
      <c r="B158" s="17" t="s">
        <v>1010</v>
      </c>
      <c r="C158" s="17" t="s">
        <v>1011</v>
      </c>
      <c r="D158" s="17" t="s">
        <v>481</v>
      </c>
      <c r="E158" s="17" t="s">
        <v>488</v>
      </c>
      <c r="F158" s="18" t="s">
        <v>1012</v>
      </c>
      <c r="G158" s="19" t="s">
        <v>505</v>
      </c>
      <c r="H158" s="22">
        <v>222133</v>
      </c>
      <c r="I158" s="22">
        <v>19658</v>
      </c>
      <c r="J158" s="17" t="s">
        <v>495</v>
      </c>
      <c r="K158" s="13"/>
    </row>
    <row r="159" ht="80" customHeight="1" spans="1:11">
      <c r="A159" s="21">
        <v>24</v>
      </c>
      <c r="B159" s="17" t="s">
        <v>1013</v>
      </c>
      <c r="C159" s="17" t="s">
        <v>1014</v>
      </c>
      <c r="D159" s="17" t="s">
        <v>481</v>
      </c>
      <c r="E159" s="17" t="s">
        <v>488</v>
      </c>
      <c r="F159" s="18" t="s">
        <v>1015</v>
      </c>
      <c r="G159" s="19" t="s">
        <v>1016</v>
      </c>
      <c r="H159" s="22">
        <v>210000</v>
      </c>
      <c r="I159" s="22">
        <v>15401</v>
      </c>
      <c r="J159" s="17" t="s">
        <v>1017</v>
      </c>
      <c r="K159" s="13"/>
    </row>
    <row r="160" ht="80" customHeight="1" spans="1:11">
      <c r="A160" s="21">
        <v>25</v>
      </c>
      <c r="B160" s="17" t="s">
        <v>1018</v>
      </c>
      <c r="C160" s="17" t="s">
        <v>1019</v>
      </c>
      <c r="D160" s="17" t="s">
        <v>481</v>
      </c>
      <c r="E160" s="17" t="s">
        <v>488</v>
      </c>
      <c r="F160" s="18" t="s">
        <v>1020</v>
      </c>
      <c r="G160" s="19" t="s">
        <v>500</v>
      </c>
      <c r="H160" s="22">
        <v>51000</v>
      </c>
      <c r="I160" s="22">
        <v>26698</v>
      </c>
      <c r="J160" s="17" t="s">
        <v>1021</v>
      </c>
      <c r="K160" s="13"/>
    </row>
    <row r="161" ht="80" customHeight="1" spans="1:11">
      <c r="A161" s="21">
        <v>26</v>
      </c>
      <c r="B161" s="17" t="s">
        <v>1022</v>
      </c>
      <c r="C161" s="17" t="s">
        <v>1019</v>
      </c>
      <c r="D161" s="17" t="s">
        <v>481</v>
      </c>
      <c r="E161" s="17" t="s">
        <v>488</v>
      </c>
      <c r="F161" s="18" t="s">
        <v>1023</v>
      </c>
      <c r="G161" s="19" t="s">
        <v>500</v>
      </c>
      <c r="H161" s="22">
        <v>41000</v>
      </c>
      <c r="I161" s="22">
        <v>16585</v>
      </c>
      <c r="J161" s="17" t="s">
        <v>1024</v>
      </c>
      <c r="K161" s="13"/>
    </row>
    <row r="162" ht="104" customHeight="1" spans="1:11">
      <c r="A162" s="21">
        <v>27</v>
      </c>
      <c r="B162" s="17" t="s">
        <v>1025</v>
      </c>
      <c r="C162" s="17" t="s">
        <v>1026</v>
      </c>
      <c r="D162" s="17" t="s">
        <v>481</v>
      </c>
      <c r="E162" s="17" t="s">
        <v>935</v>
      </c>
      <c r="F162" s="18" t="s">
        <v>1027</v>
      </c>
      <c r="G162" s="19" t="s">
        <v>500</v>
      </c>
      <c r="H162" s="22">
        <v>80000</v>
      </c>
      <c r="I162" s="22">
        <v>20000</v>
      </c>
      <c r="J162" s="17" t="s">
        <v>1028</v>
      </c>
      <c r="K162" s="13"/>
    </row>
    <row r="163" ht="77" customHeight="1" spans="1:11">
      <c r="A163" s="21">
        <v>28</v>
      </c>
      <c r="B163" s="17" t="s">
        <v>1029</v>
      </c>
      <c r="C163" s="17" t="s">
        <v>1030</v>
      </c>
      <c r="D163" s="17" t="s">
        <v>481</v>
      </c>
      <c r="E163" s="17" t="s">
        <v>488</v>
      </c>
      <c r="F163" s="18" t="s">
        <v>1031</v>
      </c>
      <c r="G163" s="19" t="s">
        <v>544</v>
      </c>
      <c r="H163" s="22">
        <v>145600</v>
      </c>
      <c r="I163" s="22">
        <v>20000</v>
      </c>
      <c r="J163" s="17" t="s">
        <v>649</v>
      </c>
      <c r="K163" s="13"/>
    </row>
    <row r="164" ht="67" customHeight="1" spans="1:11">
      <c r="A164" s="21">
        <v>29</v>
      </c>
      <c r="B164" s="17" t="s">
        <v>1032</v>
      </c>
      <c r="C164" s="17" t="s">
        <v>1033</v>
      </c>
      <c r="D164" s="17" t="s">
        <v>481</v>
      </c>
      <c r="E164" s="17" t="s">
        <v>1034</v>
      </c>
      <c r="F164" s="18" t="s">
        <v>1035</v>
      </c>
      <c r="G164" s="19" t="s">
        <v>1016</v>
      </c>
      <c r="H164" s="22">
        <v>827100</v>
      </c>
      <c r="I164" s="22">
        <v>57500</v>
      </c>
      <c r="J164" s="17" t="s">
        <v>625</v>
      </c>
      <c r="K164" s="13"/>
    </row>
    <row r="165" ht="145" customHeight="1" spans="1:11">
      <c r="A165" s="21">
        <v>30</v>
      </c>
      <c r="B165" s="17" t="s">
        <v>1036</v>
      </c>
      <c r="C165" s="17" t="s">
        <v>1037</v>
      </c>
      <c r="D165" s="17" t="s">
        <v>481</v>
      </c>
      <c r="E165" s="17" t="s">
        <v>498</v>
      </c>
      <c r="F165" s="18" t="s">
        <v>1038</v>
      </c>
      <c r="G165" s="19" t="s">
        <v>500</v>
      </c>
      <c r="H165" s="22">
        <v>198421</v>
      </c>
      <c r="I165" s="22">
        <v>130000</v>
      </c>
      <c r="J165" s="17" t="s">
        <v>1039</v>
      </c>
      <c r="K165" s="13"/>
    </row>
    <row r="166" ht="145" customHeight="1" spans="1:11">
      <c r="A166" s="21">
        <v>31</v>
      </c>
      <c r="B166" s="17" t="s">
        <v>1040</v>
      </c>
      <c r="C166" s="17" t="s">
        <v>1041</v>
      </c>
      <c r="D166" s="17" t="s">
        <v>481</v>
      </c>
      <c r="E166" s="17" t="s">
        <v>1034</v>
      </c>
      <c r="F166" s="18" t="s">
        <v>1042</v>
      </c>
      <c r="G166" s="19" t="s">
        <v>515</v>
      </c>
      <c r="H166" s="22">
        <v>149653</v>
      </c>
      <c r="I166" s="22">
        <v>8000</v>
      </c>
      <c r="J166" s="17" t="s">
        <v>1043</v>
      </c>
      <c r="K166" s="13"/>
    </row>
    <row r="167" ht="317" customHeight="1" spans="1:11">
      <c r="A167" s="21">
        <v>32</v>
      </c>
      <c r="B167" s="17" t="s">
        <v>1044</v>
      </c>
      <c r="C167" s="17" t="s">
        <v>1045</v>
      </c>
      <c r="D167" s="17" t="s">
        <v>481</v>
      </c>
      <c r="E167" s="17" t="s">
        <v>935</v>
      </c>
      <c r="F167" s="18" t="s">
        <v>1046</v>
      </c>
      <c r="G167" s="19" t="s">
        <v>544</v>
      </c>
      <c r="H167" s="22">
        <v>80000</v>
      </c>
      <c r="I167" s="22">
        <v>12000</v>
      </c>
      <c r="J167" s="17" t="s">
        <v>1047</v>
      </c>
      <c r="K167" s="13"/>
    </row>
    <row r="168" ht="100" customHeight="1" spans="1:11">
      <c r="A168" s="21">
        <v>33</v>
      </c>
      <c r="B168" s="17" t="s">
        <v>1048</v>
      </c>
      <c r="C168" s="17" t="s">
        <v>1049</v>
      </c>
      <c r="D168" s="17" t="s">
        <v>481</v>
      </c>
      <c r="E168" s="17" t="s">
        <v>509</v>
      </c>
      <c r="F168" s="18" t="s">
        <v>1050</v>
      </c>
      <c r="G168" s="19" t="s">
        <v>1051</v>
      </c>
      <c r="H168" s="22">
        <v>171900</v>
      </c>
      <c r="I168" s="22">
        <v>13000</v>
      </c>
      <c r="J168" s="17" t="s">
        <v>1052</v>
      </c>
      <c r="K168" s="13"/>
    </row>
    <row r="169" ht="100" customHeight="1" spans="1:11">
      <c r="A169" s="21">
        <v>34</v>
      </c>
      <c r="B169" s="17" t="s">
        <v>1053</v>
      </c>
      <c r="C169" s="17" t="s">
        <v>1054</v>
      </c>
      <c r="D169" s="17" t="s">
        <v>481</v>
      </c>
      <c r="E169" s="17" t="s">
        <v>509</v>
      </c>
      <c r="F169" s="18" t="s">
        <v>1055</v>
      </c>
      <c r="G169" s="19" t="s">
        <v>505</v>
      </c>
      <c r="H169" s="22">
        <v>20000</v>
      </c>
      <c r="I169" s="22">
        <v>6000</v>
      </c>
      <c r="J169" s="17" t="s">
        <v>511</v>
      </c>
      <c r="K169" s="13"/>
    </row>
    <row r="170" ht="100" customHeight="1" spans="1:11">
      <c r="A170" s="21">
        <v>35</v>
      </c>
      <c r="B170" s="17" t="s">
        <v>1056</v>
      </c>
      <c r="C170" s="17" t="s">
        <v>1057</v>
      </c>
      <c r="D170" s="17" t="s">
        <v>481</v>
      </c>
      <c r="E170" s="17" t="s">
        <v>564</v>
      </c>
      <c r="F170" s="18" t="s">
        <v>1058</v>
      </c>
      <c r="G170" s="19" t="s">
        <v>609</v>
      </c>
      <c r="H170" s="22">
        <v>21800</v>
      </c>
      <c r="I170" s="22">
        <v>4000</v>
      </c>
      <c r="J170" s="17" t="s">
        <v>1059</v>
      </c>
      <c r="K170" s="13"/>
    </row>
    <row r="171" ht="100" customHeight="1" spans="1:11">
      <c r="A171" s="21">
        <v>36</v>
      </c>
      <c r="B171" s="17" t="s">
        <v>1060</v>
      </c>
      <c r="C171" s="17" t="s">
        <v>1061</v>
      </c>
      <c r="D171" s="17" t="s">
        <v>481</v>
      </c>
      <c r="E171" s="17" t="s">
        <v>564</v>
      </c>
      <c r="F171" s="18" t="s">
        <v>1062</v>
      </c>
      <c r="G171" s="19" t="s">
        <v>604</v>
      </c>
      <c r="H171" s="22">
        <v>84877</v>
      </c>
      <c r="I171" s="22">
        <v>10000</v>
      </c>
      <c r="J171" s="17" t="s">
        <v>1063</v>
      </c>
      <c r="K171" s="13"/>
    </row>
    <row r="172" ht="110" customHeight="1" spans="1:11">
      <c r="A172" s="21">
        <v>37</v>
      </c>
      <c r="B172" s="17" t="s">
        <v>1064</v>
      </c>
      <c r="C172" s="17" t="s">
        <v>1065</v>
      </c>
      <c r="D172" s="17" t="s">
        <v>481</v>
      </c>
      <c r="E172" s="17" t="s">
        <v>488</v>
      </c>
      <c r="F172" s="18" t="s">
        <v>1066</v>
      </c>
      <c r="G172" s="19" t="s">
        <v>515</v>
      </c>
      <c r="H172" s="22">
        <v>560000</v>
      </c>
      <c r="I172" s="22">
        <v>57342</v>
      </c>
      <c r="J172" s="17" t="s">
        <v>1067</v>
      </c>
      <c r="K172" s="13"/>
    </row>
    <row r="173" ht="36" customHeight="1" spans="1:11">
      <c r="A173" s="16" t="str">
        <f>"新建项目（"&amp;COUNT(A174:A199)&amp;"个）"</f>
        <v>新建项目（26个）</v>
      </c>
      <c r="B173" s="16"/>
      <c r="C173" s="16"/>
      <c r="D173" s="16"/>
      <c r="E173" s="16"/>
      <c r="F173" s="16"/>
      <c r="G173" s="13"/>
      <c r="H173" s="14">
        <f>SUM(H174:H199)</f>
        <v>3692621.97</v>
      </c>
      <c r="I173" s="14">
        <f>SUM(I174:I199)</f>
        <v>784708</v>
      </c>
      <c r="J173" s="13"/>
      <c r="K173" s="13"/>
    </row>
    <row r="174" ht="100" customHeight="1" spans="1:11">
      <c r="A174" s="21">
        <v>1</v>
      </c>
      <c r="B174" s="17" t="s">
        <v>1068</v>
      </c>
      <c r="C174" s="17" t="s">
        <v>1069</v>
      </c>
      <c r="D174" s="17" t="s">
        <v>613</v>
      </c>
      <c r="E174" s="17" t="s">
        <v>498</v>
      </c>
      <c r="F174" s="18" t="s">
        <v>1070</v>
      </c>
      <c r="G174" s="19" t="s">
        <v>620</v>
      </c>
      <c r="H174" s="22">
        <v>455000</v>
      </c>
      <c r="I174" s="22">
        <v>91000</v>
      </c>
      <c r="J174" s="17" t="s">
        <v>629</v>
      </c>
      <c r="K174" s="13"/>
    </row>
    <row r="175" ht="100" customHeight="1" spans="1:11">
      <c r="A175" s="21">
        <v>2</v>
      </c>
      <c r="B175" s="17" t="s">
        <v>1071</v>
      </c>
      <c r="C175" s="17" t="s">
        <v>1072</v>
      </c>
      <c r="D175" s="17" t="s">
        <v>613</v>
      </c>
      <c r="E175" s="17" t="s">
        <v>488</v>
      </c>
      <c r="F175" s="18" t="s">
        <v>1073</v>
      </c>
      <c r="G175" s="19" t="s">
        <v>633</v>
      </c>
      <c r="H175" s="22">
        <v>42858</v>
      </c>
      <c r="I175" s="22">
        <v>14200</v>
      </c>
      <c r="J175" s="17" t="s">
        <v>637</v>
      </c>
      <c r="K175" s="13"/>
    </row>
    <row r="176" ht="98" customHeight="1" spans="1:11">
      <c r="A176" s="21">
        <v>3</v>
      </c>
      <c r="B176" s="17" t="s">
        <v>1074</v>
      </c>
      <c r="C176" s="17" t="s">
        <v>1075</v>
      </c>
      <c r="D176" s="17" t="s">
        <v>613</v>
      </c>
      <c r="E176" s="17" t="s">
        <v>488</v>
      </c>
      <c r="F176" s="18" t="s">
        <v>1076</v>
      </c>
      <c r="G176" s="19" t="s">
        <v>633</v>
      </c>
      <c r="H176" s="22">
        <v>220000</v>
      </c>
      <c r="I176" s="22">
        <v>45608</v>
      </c>
      <c r="J176" s="17" t="s">
        <v>1077</v>
      </c>
      <c r="K176" s="13"/>
    </row>
    <row r="177" ht="129" customHeight="1" spans="1:11">
      <c r="A177" s="21">
        <v>4</v>
      </c>
      <c r="B177" s="17" t="s">
        <v>1078</v>
      </c>
      <c r="C177" s="17" t="s">
        <v>1079</v>
      </c>
      <c r="D177" s="17" t="s">
        <v>613</v>
      </c>
      <c r="E177" s="17" t="s">
        <v>935</v>
      </c>
      <c r="F177" s="18" t="s">
        <v>1080</v>
      </c>
      <c r="G177" s="19" t="s">
        <v>615</v>
      </c>
      <c r="H177" s="22">
        <v>300000</v>
      </c>
      <c r="I177" s="22">
        <v>70000</v>
      </c>
      <c r="J177" s="17" t="s">
        <v>1081</v>
      </c>
      <c r="K177" s="13"/>
    </row>
    <row r="178" ht="73" customHeight="1" spans="1:11">
      <c r="A178" s="21">
        <v>5</v>
      </c>
      <c r="B178" s="17" t="s">
        <v>1082</v>
      </c>
      <c r="C178" s="17" t="s">
        <v>1083</v>
      </c>
      <c r="D178" s="17" t="s">
        <v>613</v>
      </c>
      <c r="E178" s="17" t="s">
        <v>482</v>
      </c>
      <c r="F178" s="18" t="s">
        <v>1084</v>
      </c>
      <c r="G178" s="20" t="s">
        <v>620</v>
      </c>
      <c r="H178" s="22">
        <v>100000</v>
      </c>
      <c r="I178" s="22">
        <v>30000</v>
      </c>
      <c r="J178" s="17" t="s">
        <v>629</v>
      </c>
      <c r="K178" s="13"/>
    </row>
    <row r="179" ht="82" customHeight="1" spans="1:11">
      <c r="A179" s="21">
        <v>6</v>
      </c>
      <c r="B179" s="17" t="s">
        <v>1085</v>
      </c>
      <c r="C179" s="17" t="s">
        <v>1086</v>
      </c>
      <c r="D179" s="17" t="s">
        <v>613</v>
      </c>
      <c r="E179" s="17" t="s">
        <v>488</v>
      </c>
      <c r="F179" s="18" t="s">
        <v>1087</v>
      </c>
      <c r="G179" s="19" t="s">
        <v>633</v>
      </c>
      <c r="H179" s="22">
        <v>80000</v>
      </c>
      <c r="I179" s="22">
        <v>20000</v>
      </c>
      <c r="J179" s="17" t="s">
        <v>653</v>
      </c>
      <c r="K179" s="13"/>
    </row>
    <row r="180" ht="75" customHeight="1" spans="1:11">
      <c r="A180" s="21">
        <v>7</v>
      </c>
      <c r="B180" s="17" t="s">
        <v>1088</v>
      </c>
      <c r="C180" s="17" t="s">
        <v>661</v>
      </c>
      <c r="D180" s="17" t="s">
        <v>613</v>
      </c>
      <c r="E180" s="17" t="s">
        <v>488</v>
      </c>
      <c r="F180" s="18" t="s">
        <v>1089</v>
      </c>
      <c r="G180" s="19" t="s">
        <v>615</v>
      </c>
      <c r="H180" s="22">
        <v>160000</v>
      </c>
      <c r="I180" s="22">
        <v>50000</v>
      </c>
      <c r="J180" s="17" t="s">
        <v>653</v>
      </c>
      <c r="K180" s="13"/>
    </row>
    <row r="181" ht="121" customHeight="1" spans="1:11">
      <c r="A181" s="21">
        <v>8</v>
      </c>
      <c r="B181" s="17" t="s">
        <v>1090</v>
      </c>
      <c r="C181" s="17" t="s">
        <v>1091</v>
      </c>
      <c r="D181" s="17" t="s">
        <v>613</v>
      </c>
      <c r="E181" s="17" t="s">
        <v>564</v>
      </c>
      <c r="F181" s="18" t="s">
        <v>1092</v>
      </c>
      <c r="G181" s="19" t="s">
        <v>620</v>
      </c>
      <c r="H181" s="22">
        <v>150000</v>
      </c>
      <c r="I181" s="22">
        <v>32000</v>
      </c>
      <c r="J181" s="17" t="s">
        <v>625</v>
      </c>
      <c r="K181" s="13"/>
    </row>
    <row r="182" ht="121" customHeight="1" spans="1:11">
      <c r="A182" s="21">
        <v>9</v>
      </c>
      <c r="B182" s="17" t="s">
        <v>1093</v>
      </c>
      <c r="C182" s="17" t="s">
        <v>820</v>
      </c>
      <c r="D182" s="17" t="s">
        <v>613</v>
      </c>
      <c r="E182" s="17" t="s">
        <v>564</v>
      </c>
      <c r="F182" s="18" t="s">
        <v>1094</v>
      </c>
      <c r="G182" s="19" t="s">
        <v>633</v>
      </c>
      <c r="H182" s="22">
        <v>118000</v>
      </c>
      <c r="I182" s="22">
        <v>30000</v>
      </c>
      <c r="J182" s="17" t="s">
        <v>1095</v>
      </c>
      <c r="K182" s="13"/>
    </row>
    <row r="183" ht="196" customHeight="1" spans="1:11">
      <c r="A183" s="21">
        <v>10</v>
      </c>
      <c r="B183" s="17" t="s">
        <v>1096</v>
      </c>
      <c r="C183" s="17" t="s">
        <v>1097</v>
      </c>
      <c r="D183" s="17" t="s">
        <v>613</v>
      </c>
      <c r="E183" s="17" t="s">
        <v>498</v>
      </c>
      <c r="F183" s="18" t="s">
        <v>1098</v>
      </c>
      <c r="G183" s="19" t="s">
        <v>620</v>
      </c>
      <c r="H183" s="22">
        <v>23600</v>
      </c>
      <c r="I183" s="22">
        <v>18000</v>
      </c>
      <c r="J183" s="17" t="s">
        <v>1099</v>
      </c>
      <c r="K183" s="13"/>
    </row>
    <row r="184" ht="141" customHeight="1" spans="1:11">
      <c r="A184" s="21">
        <v>11</v>
      </c>
      <c r="B184" s="17" t="s">
        <v>1100</v>
      </c>
      <c r="C184" s="17" t="s">
        <v>1097</v>
      </c>
      <c r="D184" s="17" t="s">
        <v>613</v>
      </c>
      <c r="E184" s="17" t="s">
        <v>498</v>
      </c>
      <c r="F184" s="18" t="s">
        <v>1101</v>
      </c>
      <c r="G184" s="19" t="s">
        <v>620</v>
      </c>
      <c r="H184" s="22">
        <v>38610</v>
      </c>
      <c r="I184" s="22">
        <v>10000</v>
      </c>
      <c r="J184" s="17" t="s">
        <v>1102</v>
      </c>
      <c r="K184" s="13"/>
    </row>
    <row r="185" ht="133" customHeight="1" spans="1:11">
      <c r="A185" s="21">
        <v>12</v>
      </c>
      <c r="B185" s="17" t="s">
        <v>1103</v>
      </c>
      <c r="C185" s="17" t="s">
        <v>1097</v>
      </c>
      <c r="D185" s="17" t="s">
        <v>613</v>
      </c>
      <c r="E185" s="17" t="s">
        <v>498</v>
      </c>
      <c r="F185" s="18" t="s">
        <v>1104</v>
      </c>
      <c r="G185" s="19" t="s">
        <v>620</v>
      </c>
      <c r="H185" s="22">
        <v>68900</v>
      </c>
      <c r="I185" s="22">
        <v>10000</v>
      </c>
      <c r="J185" s="17" t="s">
        <v>1105</v>
      </c>
      <c r="K185" s="13"/>
    </row>
    <row r="186" ht="88" customHeight="1" spans="1:11">
      <c r="A186" s="21">
        <v>13</v>
      </c>
      <c r="B186" s="17" t="s">
        <v>1106</v>
      </c>
      <c r="C186" s="17" t="s">
        <v>1107</v>
      </c>
      <c r="D186" s="17" t="s">
        <v>613</v>
      </c>
      <c r="E186" s="17" t="s">
        <v>509</v>
      </c>
      <c r="F186" s="18" t="s">
        <v>1108</v>
      </c>
      <c r="G186" s="19" t="s">
        <v>633</v>
      </c>
      <c r="H186" s="22">
        <v>210000</v>
      </c>
      <c r="I186" s="22">
        <v>60000</v>
      </c>
      <c r="J186" s="17" t="s">
        <v>1109</v>
      </c>
      <c r="K186" s="13"/>
    </row>
    <row r="187" ht="109" customHeight="1" spans="1:11">
      <c r="A187" s="21">
        <v>14</v>
      </c>
      <c r="B187" s="17" t="s">
        <v>1110</v>
      </c>
      <c r="C187" s="17" t="s">
        <v>1041</v>
      </c>
      <c r="D187" s="17" t="s">
        <v>613</v>
      </c>
      <c r="E187" s="17" t="s">
        <v>1034</v>
      </c>
      <c r="F187" s="18" t="s">
        <v>1111</v>
      </c>
      <c r="G187" s="19" t="s">
        <v>633</v>
      </c>
      <c r="H187" s="22">
        <v>149653.97</v>
      </c>
      <c r="I187" s="22">
        <v>5000</v>
      </c>
      <c r="J187" s="17" t="s">
        <v>1112</v>
      </c>
      <c r="K187" s="13"/>
    </row>
    <row r="188" ht="86" customHeight="1" spans="1:11">
      <c r="A188" s="21">
        <v>15</v>
      </c>
      <c r="B188" s="17" t="s">
        <v>1113</v>
      </c>
      <c r="C188" s="17" t="s">
        <v>1041</v>
      </c>
      <c r="D188" s="17" t="s">
        <v>613</v>
      </c>
      <c r="E188" s="17" t="s">
        <v>1034</v>
      </c>
      <c r="F188" s="18" t="s">
        <v>1114</v>
      </c>
      <c r="G188" s="19" t="s">
        <v>633</v>
      </c>
      <c r="H188" s="22">
        <v>132000</v>
      </c>
      <c r="I188" s="22">
        <v>22400</v>
      </c>
      <c r="J188" s="17" t="s">
        <v>1115</v>
      </c>
      <c r="K188" s="13"/>
    </row>
    <row r="189" ht="86" customHeight="1" spans="1:11">
      <c r="A189" s="21">
        <v>16</v>
      </c>
      <c r="B189" s="17" t="s">
        <v>1116</v>
      </c>
      <c r="C189" s="17" t="s">
        <v>1041</v>
      </c>
      <c r="D189" s="17" t="s">
        <v>613</v>
      </c>
      <c r="E189" s="17" t="s">
        <v>1034</v>
      </c>
      <c r="F189" s="18" t="s">
        <v>1117</v>
      </c>
      <c r="G189" s="19" t="s">
        <v>633</v>
      </c>
      <c r="H189" s="22">
        <v>59400</v>
      </c>
      <c r="I189" s="22">
        <v>13500</v>
      </c>
      <c r="J189" s="17" t="s">
        <v>1115</v>
      </c>
      <c r="K189" s="13"/>
    </row>
    <row r="190" ht="86" customHeight="1" spans="1:11">
      <c r="A190" s="21">
        <v>17</v>
      </c>
      <c r="B190" s="17" t="s">
        <v>1118</v>
      </c>
      <c r="C190" s="17" t="s">
        <v>1049</v>
      </c>
      <c r="D190" s="17" t="s">
        <v>613</v>
      </c>
      <c r="E190" s="17" t="s">
        <v>509</v>
      </c>
      <c r="F190" s="18" t="s">
        <v>1119</v>
      </c>
      <c r="G190" s="19" t="s">
        <v>615</v>
      </c>
      <c r="H190" s="22">
        <v>124600</v>
      </c>
      <c r="I190" s="22">
        <v>37000</v>
      </c>
      <c r="J190" s="17" t="s">
        <v>1120</v>
      </c>
      <c r="K190" s="13"/>
    </row>
    <row r="191" ht="86" customHeight="1" spans="1:11">
      <c r="A191" s="21">
        <v>18</v>
      </c>
      <c r="B191" s="17" t="s">
        <v>1121</v>
      </c>
      <c r="C191" s="17" t="s">
        <v>1122</v>
      </c>
      <c r="D191" s="17" t="s">
        <v>613</v>
      </c>
      <c r="E191" s="17" t="s">
        <v>509</v>
      </c>
      <c r="F191" s="18" t="s">
        <v>1123</v>
      </c>
      <c r="G191" s="19" t="s">
        <v>633</v>
      </c>
      <c r="H191" s="22">
        <v>150000</v>
      </c>
      <c r="I191" s="22">
        <v>30000</v>
      </c>
      <c r="J191" s="17" t="s">
        <v>1124</v>
      </c>
      <c r="K191" s="13"/>
    </row>
    <row r="192" ht="105" customHeight="1" spans="1:11">
      <c r="A192" s="21">
        <v>19</v>
      </c>
      <c r="B192" s="17" t="s">
        <v>1125</v>
      </c>
      <c r="C192" s="17" t="s">
        <v>627</v>
      </c>
      <c r="D192" s="17" t="s">
        <v>613</v>
      </c>
      <c r="E192" s="17" t="s">
        <v>482</v>
      </c>
      <c r="F192" s="18" t="s">
        <v>814</v>
      </c>
      <c r="G192" s="20" t="s">
        <v>633</v>
      </c>
      <c r="H192" s="22">
        <v>100000</v>
      </c>
      <c r="I192" s="22">
        <v>20000</v>
      </c>
      <c r="J192" s="17" t="s">
        <v>1126</v>
      </c>
      <c r="K192" s="13"/>
    </row>
    <row r="193" ht="68" customHeight="1" spans="1:11">
      <c r="A193" s="21">
        <v>20</v>
      </c>
      <c r="B193" s="17" t="s">
        <v>1127</v>
      </c>
      <c r="C193" s="17" t="s">
        <v>935</v>
      </c>
      <c r="D193" s="17" t="s">
        <v>613</v>
      </c>
      <c r="E193" s="17" t="s">
        <v>935</v>
      </c>
      <c r="F193" s="18" t="s">
        <v>1128</v>
      </c>
      <c r="G193" s="19" t="s">
        <v>615</v>
      </c>
      <c r="H193" s="22">
        <v>420000</v>
      </c>
      <c r="I193" s="22">
        <v>40000</v>
      </c>
      <c r="J193" s="17" t="s">
        <v>1129</v>
      </c>
      <c r="K193" s="13"/>
    </row>
    <row r="194" ht="68" customHeight="1" spans="1:11">
      <c r="A194" s="21">
        <v>21</v>
      </c>
      <c r="B194" s="17" t="s">
        <v>1130</v>
      </c>
      <c r="C194" s="17" t="s">
        <v>935</v>
      </c>
      <c r="D194" s="17" t="s">
        <v>613</v>
      </c>
      <c r="E194" s="17" t="s">
        <v>935</v>
      </c>
      <c r="F194" s="18" t="s">
        <v>1131</v>
      </c>
      <c r="G194" s="19" t="s">
        <v>615</v>
      </c>
      <c r="H194" s="22">
        <v>100000</v>
      </c>
      <c r="I194" s="22">
        <v>10000</v>
      </c>
      <c r="J194" s="17" t="s">
        <v>1132</v>
      </c>
      <c r="K194" s="13"/>
    </row>
    <row r="195" ht="68" customHeight="1" spans="1:11">
      <c r="A195" s="21">
        <v>22</v>
      </c>
      <c r="B195" s="17" t="s">
        <v>1133</v>
      </c>
      <c r="C195" s="17" t="s">
        <v>1134</v>
      </c>
      <c r="D195" s="17" t="s">
        <v>613</v>
      </c>
      <c r="E195" s="17" t="s">
        <v>482</v>
      </c>
      <c r="F195" s="18" t="s">
        <v>1135</v>
      </c>
      <c r="G195" s="20" t="s">
        <v>615</v>
      </c>
      <c r="H195" s="22">
        <v>150000</v>
      </c>
      <c r="I195" s="22">
        <v>70000</v>
      </c>
      <c r="J195" s="17" t="s">
        <v>1136</v>
      </c>
      <c r="K195" s="13"/>
    </row>
    <row r="196" ht="68" customHeight="1" spans="1:11">
      <c r="A196" s="21">
        <v>23</v>
      </c>
      <c r="B196" s="17" t="s">
        <v>1137</v>
      </c>
      <c r="C196" s="17" t="s">
        <v>1138</v>
      </c>
      <c r="D196" s="17" t="s">
        <v>613</v>
      </c>
      <c r="E196" s="17" t="s">
        <v>935</v>
      </c>
      <c r="F196" s="18" t="s">
        <v>1139</v>
      </c>
      <c r="G196" s="19" t="s">
        <v>615</v>
      </c>
      <c r="H196" s="22">
        <v>100000</v>
      </c>
      <c r="I196" s="22">
        <v>16000</v>
      </c>
      <c r="J196" s="17" t="s">
        <v>1132</v>
      </c>
      <c r="K196" s="13"/>
    </row>
    <row r="197" ht="68" customHeight="1" spans="1:11">
      <c r="A197" s="21">
        <v>24</v>
      </c>
      <c r="B197" s="17" t="s">
        <v>1140</v>
      </c>
      <c r="C197" s="17" t="s">
        <v>1141</v>
      </c>
      <c r="D197" s="17" t="s">
        <v>613</v>
      </c>
      <c r="E197" s="17" t="s">
        <v>935</v>
      </c>
      <c r="F197" s="18" t="s">
        <v>1142</v>
      </c>
      <c r="G197" s="19" t="s">
        <v>615</v>
      </c>
      <c r="H197" s="22">
        <v>120000</v>
      </c>
      <c r="I197" s="22">
        <v>20000</v>
      </c>
      <c r="J197" s="17" t="s">
        <v>1132</v>
      </c>
      <c r="K197" s="13"/>
    </row>
    <row r="198" ht="68" customHeight="1" spans="1:11">
      <c r="A198" s="21">
        <v>25</v>
      </c>
      <c r="B198" s="17" t="s">
        <v>1143</v>
      </c>
      <c r="C198" s="17" t="s">
        <v>935</v>
      </c>
      <c r="D198" s="17" t="s">
        <v>613</v>
      </c>
      <c r="E198" s="17" t="s">
        <v>935</v>
      </c>
      <c r="F198" s="18" t="s">
        <v>1144</v>
      </c>
      <c r="G198" s="19" t="s">
        <v>615</v>
      </c>
      <c r="H198" s="22">
        <v>80000</v>
      </c>
      <c r="I198" s="22">
        <v>13000</v>
      </c>
      <c r="J198" s="17" t="s">
        <v>1132</v>
      </c>
      <c r="K198" s="13"/>
    </row>
    <row r="199" ht="77" customHeight="1" spans="1:11">
      <c r="A199" s="21">
        <v>26</v>
      </c>
      <c r="B199" s="17" t="s">
        <v>1145</v>
      </c>
      <c r="C199" s="17" t="s">
        <v>1141</v>
      </c>
      <c r="D199" s="17" t="s">
        <v>613</v>
      </c>
      <c r="E199" s="17" t="s">
        <v>935</v>
      </c>
      <c r="F199" s="18" t="s">
        <v>1146</v>
      </c>
      <c r="G199" s="19" t="s">
        <v>615</v>
      </c>
      <c r="H199" s="22">
        <v>40000</v>
      </c>
      <c r="I199" s="22">
        <v>7000</v>
      </c>
      <c r="J199" s="17" t="s">
        <v>1132</v>
      </c>
      <c r="K199" s="13"/>
    </row>
    <row r="200" ht="36" customHeight="1" spans="1:11">
      <c r="A200" s="16" t="str">
        <f>"前期项目（"&amp;COUNT(A201:A223)&amp;"个）"</f>
        <v>前期项目（23个）</v>
      </c>
      <c r="B200" s="16"/>
      <c r="C200" s="16"/>
      <c r="D200" s="16"/>
      <c r="E200" s="16"/>
      <c r="F200" s="16"/>
      <c r="G200" s="13"/>
      <c r="H200" s="14">
        <f>SUM(H201:H223)</f>
        <v>6321072</v>
      </c>
      <c r="I200" s="14"/>
      <c r="J200" s="13"/>
      <c r="K200" s="13"/>
    </row>
    <row r="201" ht="78" customHeight="1" spans="1:11">
      <c r="A201" s="17">
        <v>1</v>
      </c>
      <c r="B201" s="17" t="s">
        <v>1147</v>
      </c>
      <c r="C201" s="17" t="s">
        <v>1148</v>
      </c>
      <c r="D201" s="17" t="s">
        <v>718</v>
      </c>
      <c r="E201" s="17" t="s">
        <v>564</v>
      </c>
      <c r="F201" s="18" t="s">
        <v>1149</v>
      </c>
      <c r="G201" s="17" t="s">
        <v>732</v>
      </c>
      <c r="H201" s="22">
        <v>159300</v>
      </c>
      <c r="I201" s="22"/>
      <c r="J201" s="17" t="s">
        <v>1150</v>
      </c>
      <c r="K201" s="13"/>
    </row>
    <row r="202" ht="85" customHeight="1" spans="1:11">
      <c r="A202" s="17">
        <v>2</v>
      </c>
      <c r="B202" s="17" t="s">
        <v>1151</v>
      </c>
      <c r="C202" s="17" t="s">
        <v>1152</v>
      </c>
      <c r="D202" s="17" t="s">
        <v>718</v>
      </c>
      <c r="E202" s="17" t="s">
        <v>564</v>
      </c>
      <c r="F202" s="18" t="s">
        <v>1153</v>
      </c>
      <c r="G202" s="17" t="s">
        <v>720</v>
      </c>
      <c r="H202" s="22">
        <v>200000</v>
      </c>
      <c r="I202" s="22"/>
      <c r="J202" s="17" t="s">
        <v>1154</v>
      </c>
      <c r="K202" s="13"/>
    </row>
    <row r="203" ht="82" customHeight="1" spans="1:11">
      <c r="A203" s="17">
        <v>3</v>
      </c>
      <c r="B203" s="17" t="s">
        <v>1155</v>
      </c>
      <c r="C203" s="17" t="s">
        <v>1156</v>
      </c>
      <c r="D203" s="17" t="s">
        <v>718</v>
      </c>
      <c r="E203" s="17" t="s">
        <v>564</v>
      </c>
      <c r="F203" s="18" t="s">
        <v>1157</v>
      </c>
      <c r="G203" s="17" t="s">
        <v>732</v>
      </c>
      <c r="H203" s="22">
        <v>70000</v>
      </c>
      <c r="I203" s="22"/>
      <c r="J203" s="17" t="s">
        <v>1158</v>
      </c>
      <c r="K203" s="13"/>
    </row>
    <row r="204" ht="148" customHeight="1" spans="1:11">
      <c r="A204" s="17">
        <v>4</v>
      </c>
      <c r="B204" s="17" t="s">
        <v>1159</v>
      </c>
      <c r="C204" s="17" t="s">
        <v>1156</v>
      </c>
      <c r="D204" s="17" t="s">
        <v>718</v>
      </c>
      <c r="E204" s="17" t="s">
        <v>564</v>
      </c>
      <c r="F204" s="18" t="s">
        <v>1160</v>
      </c>
      <c r="G204" s="17" t="s">
        <v>732</v>
      </c>
      <c r="H204" s="22">
        <v>25000</v>
      </c>
      <c r="I204" s="22"/>
      <c r="J204" s="17" t="s">
        <v>1158</v>
      </c>
      <c r="K204" s="13"/>
    </row>
    <row r="205" ht="148" customHeight="1" spans="1:11">
      <c r="A205" s="17">
        <v>5</v>
      </c>
      <c r="B205" s="17" t="s">
        <v>1161</v>
      </c>
      <c r="C205" s="17" t="s">
        <v>1162</v>
      </c>
      <c r="D205" s="17" t="s">
        <v>718</v>
      </c>
      <c r="E205" s="17" t="s">
        <v>564</v>
      </c>
      <c r="F205" s="18" t="s">
        <v>1163</v>
      </c>
      <c r="G205" s="17" t="s">
        <v>720</v>
      </c>
      <c r="H205" s="22">
        <v>65000</v>
      </c>
      <c r="I205" s="22"/>
      <c r="J205" s="17" t="s">
        <v>1154</v>
      </c>
      <c r="K205" s="13"/>
    </row>
    <row r="206" ht="73" customHeight="1" spans="1:11">
      <c r="A206" s="17">
        <v>6</v>
      </c>
      <c r="B206" s="17" t="s">
        <v>1164</v>
      </c>
      <c r="C206" s="17" t="s">
        <v>1165</v>
      </c>
      <c r="D206" s="17" t="s">
        <v>718</v>
      </c>
      <c r="E206" s="17" t="s">
        <v>498</v>
      </c>
      <c r="F206" s="18" t="s">
        <v>1166</v>
      </c>
      <c r="G206" s="23" t="s">
        <v>732</v>
      </c>
      <c r="H206" s="22">
        <v>310000</v>
      </c>
      <c r="I206" s="22"/>
      <c r="J206" s="17" t="s">
        <v>725</v>
      </c>
      <c r="K206" s="13"/>
    </row>
    <row r="207" ht="82" customHeight="1" spans="1:11">
      <c r="A207" s="17">
        <v>7</v>
      </c>
      <c r="B207" s="17" t="s">
        <v>1167</v>
      </c>
      <c r="C207" s="17" t="s">
        <v>1168</v>
      </c>
      <c r="D207" s="17" t="s">
        <v>718</v>
      </c>
      <c r="E207" s="17" t="s">
        <v>498</v>
      </c>
      <c r="F207" s="18" t="s">
        <v>1169</v>
      </c>
      <c r="G207" s="23" t="s">
        <v>732</v>
      </c>
      <c r="H207" s="22">
        <v>390000</v>
      </c>
      <c r="I207" s="22"/>
      <c r="J207" s="17" t="s">
        <v>725</v>
      </c>
      <c r="K207" s="13"/>
    </row>
    <row r="208" ht="129" customHeight="1" spans="1:11">
      <c r="A208" s="17">
        <v>8</v>
      </c>
      <c r="B208" s="17" t="s">
        <v>1170</v>
      </c>
      <c r="C208" s="17" t="s">
        <v>1171</v>
      </c>
      <c r="D208" s="17" t="s">
        <v>718</v>
      </c>
      <c r="E208" s="17" t="s">
        <v>498</v>
      </c>
      <c r="F208" s="18" t="s">
        <v>1172</v>
      </c>
      <c r="G208" s="23" t="s">
        <v>732</v>
      </c>
      <c r="H208" s="22">
        <v>200000</v>
      </c>
      <c r="I208" s="22"/>
      <c r="J208" s="17" t="s">
        <v>725</v>
      </c>
      <c r="K208" s="13"/>
    </row>
    <row r="209" ht="124" customHeight="1" spans="1:11">
      <c r="A209" s="17">
        <v>9</v>
      </c>
      <c r="B209" s="17" t="s">
        <v>1173</v>
      </c>
      <c r="C209" s="17" t="s">
        <v>1174</v>
      </c>
      <c r="D209" s="17" t="s">
        <v>718</v>
      </c>
      <c r="E209" s="17" t="s">
        <v>498</v>
      </c>
      <c r="F209" s="18" t="s">
        <v>1175</v>
      </c>
      <c r="G209" s="23" t="s">
        <v>720</v>
      </c>
      <c r="H209" s="22">
        <v>300000</v>
      </c>
      <c r="I209" s="22"/>
      <c r="J209" s="17" t="s">
        <v>725</v>
      </c>
      <c r="K209" s="13"/>
    </row>
    <row r="210" ht="105" customHeight="1" spans="1:11">
      <c r="A210" s="17">
        <v>10</v>
      </c>
      <c r="B210" s="17" t="s">
        <v>1176</v>
      </c>
      <c r="C210" s="17" t="s">
        <v>1177</v>
      </c>
      <c r="D210" s="17" t="s">
        <v>718</v>
      </c>
      <c r="E210" s="17" t="s">
        <v>498</v>
      </c>
      <c r="F210" s="18" t="s">
        <v>1178</v>
      </c>
      <c r="G210" s="23" t="s">
        <v>732</v>
      </c>
      <c r="H210" s="22">
        <v>200000</v>
      </c>
      <c r="I210" s="22"/>
      <c r="J210" s="17" t="s">
        <v>725</v>
      </c>
      <c r="K210" s="13"/>
    </row>
    <row r="211" ht="88" customHeight="1" spans="1:11">
      <c r="A211" s="17">
        <v>11</v>
      </c>
      <c r="B211" s="17" t="s">
        <v>1179</v>
      </c>
      <c r="C211" s="17" t="s">
        <v>1180</v>
      </c>
      <c r="D211" s="17" t="s">
        <v>718</v>
      </c>
      <c r="E211" s="17" t="s">
        <v>498</v>
      </c>
      <c r="F211" s="18" t="s">
        <v>1181</v>
      </c>
      <c r="G211" s="23" t="s">
        <v>732</v>
      </c>
      <c r="H211" s="22">
        <v>354100</v>
      </c>
      <c r="I211" s="22"/>
      <c r="J211" s="17" t="s">
        <v>1182</v>
      </c>
      <c r="K211" s="13"/>
    </row>
    <row r="212" ht="88" customHeight="1" spans="1:11">
      <c r="A212" s="17">
        <v>12</v>
      </c>
      <c r="B212" s="17" t="s">
        <v>1183</v>
      </c>
      <c r="C212" s="17" t="s">
        <v>1180</v>
      </c>
      <c r="D212" s="17" t="s">
        <v>718</v>
      </c>
      <c r="E212" s="17" t="s">
        <v>498</v>
      </c>
      <c r="F212" s="18" t="s">
        <v>1184</v>
      </c>
      <c r="G212" s="23" t="s">
        <v>732</v>
      </c>
      <c r="H212" s="22">
        <v>433772</v>
      </c>
      <c r="I212" s="22"/>
      <c r="J212" s="17" t="s">
        <v>725</v>
      </c>
      <c r="K212" s="13"/>
    </row>
    <row r="213" ht="123" customHeight="1" spans="1:11">
      <c r="A213" s="17">
        <v>13</v>
      </c>
      <c r="B213" s="17" t="s">
        <v>1185</v>
      </c>
      <c r="C213" s="17" t="s">
        <v>1186</v>
      </c>
      <c r="D213" s="17" t="s">
        <v>718</v>
      </c>
      <c r="E213" s="17" t="s">
        <v>509</v>
      </c>
      <c r="F213" s="18" t="s">
        <v>1187</v>
      </c>
      <c r="G213" s="17" t="s">
        <v>732</v>
      </c>
      <c r="H213" s="22">
        <v>800000</v>
      </c>
      <c r="I213" s="22"/>
      <c r="J213" s="17" t="s">
        <v>804</v>
      </c>
      <c r="K213" s="13"/>
    </row>
    <row r="214" ht="86" customHeight="1" spans="1:11">
      <c r="A214" s="17">
        <v>14</v>
      </c>
      <c r="B214" s="17" t="s">
        <v>1188</v>
      </c>
      <c r="C214" s="17" t="s">
        <v>1189</v>
      </c>
      <c r="D214" s="17" t="s">
        <v>718</v>
      </c>
      <c r="E214" s="17" t="s">
        <v>564</v>
      </c>
      <c r="F214" s="18" t="s">
        <v>1190</v>
      </c>
      <c r="G214" s="17" t="s">
        <v>732</v>
      </c>
      <c r="H214" s="22">
        <v>523900</v>
      </c>
      <c r="I214" s="22"/>
      <c r="J214" s="17" t="s">
        <v>1158</v>
      </c>
      <c r="K214" s="13"/>
    </row>
    <row r="215" ht="99" customHeight="1" spans="1:11">
      <c r="A215" s="17">
        <v>15</v>
      </c>
      <c r="B215" s="17" t="s">
        <v>1191</v>
      </c>
      <c r="C215" s="17" t="s">
        <v>1192</v>
      </c>
      <c r="D215" s="17" t="s">
        <v>718</v>
      </c>
      <c r="E215" s="17" t="s">
        <v>564</v>
      </c>
      <c r="F215" s="18" t="s">
        <v>1193</v>
      </c>
      <c r="G215" s="17" t="s">
        <v>739</v>
      </c>
      <c r="H215" s="22">
        <v>30000</v>
      </c>
      <c r="I215" s="22"/>
      <c r="J215" s="17" t="s">
        <v>721</v>
      </c>
      <c r="K215" s="13"/>
    </row>
    <row r="216" ht="72" customHeight="1" spans="1:11">
      <c r="A216" s="17">
        <v>16</v>
      </c>
      <c r="B216" s="17" t="s">
        <v>1194</v>
      </c>
      <c r="C216" s="17" t="s">
        <v>1195</v>
      </c>
      <c r="D216" s="17" t="s">
        <v>718</v>
      </c>
      <c r="E216" s="17" t="s">
        <v>509</v>
      </c>
      <c r="F216" s="18" t="s">
        <v>1196</v>
      </c>
      <c r="G216" s="17" t="s">
        <v>732</v>
      </c>
      <c r="H216" s="22">
        <v>160000</v>
      </c>
      <c r="I216" s="22"/>
      <c r="J216" s="17" t="s">
        <v>1197</v>
      </c>
      <c r="K216" s="13"/>
    </row>
    <row r="217" ht="72" customHeight="1" spans="1:11">
      <c r="A217" s="17">
        <v>17</v>
      </c>
      <c r="B217" s="17" t="s">
        <v>1198</v>
      </c>
      <c r="C217" s="17" t="s">
        <v>1199</v>
      </c>
      <c r="D217" s="17" t="s">
        <v>613</v>
      </c>
      <c r="E217" s="17" t="s">
        <v>564</v>
      </c>
      <c r="F217" s="18" t="s">
        <v>1200</v>
      </c>
      <c r="G217" s="17" t="s">
        <v>720</v>
      </c>
      <c r="H217" s="22">
        <v>100000</v>
      </c>
      <c r="I217" s="22"/>
      <c r="J217" s="17" t="s">
        <v>1201</v>
      </c>
      <c r="K217" s="13"/>
    </row>
    <row r="218" ht="66" customHeight="1" spans="1:11">
      <c r="A218" s="17">
        <v>18</v>
      </c>
      <c r="B218" s="17" t="s">
        <v>1202</v>
      </c>
      <c r="C218" s="17" t="s">
        <v>790</v>
      </c>
      <c r="D218" s="17" t="s">
        <v>718</v>
      </c>
      <c r="E218" s="17" t="s">
        <v>498</v>
      </c>
      <c r="F218" s="18" t="s">
        <v>1203</v>
      </c>
      <c r="G218" s="23" t="s">
        <v>732</v>
      </c>
      <c r="H218" s="22">
        <v>100000</v>
      </c>
      <c r="I218" s="22"/>
      <c r="J218" s="17" t="s">
        <v>752</v>
      </c>
      <c r="K218" s="13"/>
    </row>
    <row r="219" ht="75" customHeight="1" spans="1:11">
      <c r="A219" s="17">
        <v>19</v>
      </c>
      <c r="B219" s="17" t="s">
        <v>1204</v>
      </c>
      <c r="C219" s="17" t="s">
        <v>1205</v>
      </c>
      <c r="D219" s="17" t="s">
        <v>718</v>
      </c>
      <c r="E219" s="17" t="s">
        <v>498</v>
      </c>
      <c r="F219" s="18" t="s">
        <v>1206</v>
      </c>
      <c r="G219" s="23" t="s">
        <v>732</v>
      </c>
      <c r="H219" s="22">
        <v>800000</v>
      </c>
      <c r="I219" s="22"/>
      <c r="J219" s="17" t="s">
        <v>746</v>
      </c>
      <c r="K219" s="13"/>
    </row>
    <row r="220" ht="102" customHeight="1" spans="1:11">
      <c r="A220" s="17">
        <v>20</v>
      </c>
      <c r="B220" s="17" t="s">
        <v>1207</v>
      </c>
      <c r="C220" s="17" t="s">
        <v>1208</v>
      </c>
      <c r="D220" s="17" t="s">
        <v>718</v>
      </c>
      <c r="E220" s="17" t="s">
        <v>498</v>
      </c>
      <c r="F220" s="18" t="s">
        <v>1209</v>
      </c>
      <c r="G220" s="23" t="s">
        <v>732</v>
      </c>
      <c r="H220" s="22">
        <v>100000</v>
      </c>
      <c r="I220" s="22"/>
      <c r="J220" s="17" t="s">
        <v>752</v>
      </c>
      <c r="K220" s="13"/>
    </row>
    <row r="221" ht="67" customHeight="1" spans="1:11">
      <c r="A221" s="17">
        <v>21</v>
      </c>
      <c r="B221" s="17" t="s">
        <v>1210</v>
      </c>
      <c r="C221" s="17" t="s">
        <v>1211</v>
      </c>
      <c r="D221" s="17" t="s">
        <v>613</v>
      </c>
      <c r="E221" s="17" t="s">
        <v>509</v>
      </c>
      <c r="F221" s="18" t="s">
        <v>1212</v>
      </c>
      <c r="G221" s="17" t="s">
        <v>720</v>
      </c>
      <c r="H221" s="22">
        <v>180000</v>
      </c>
      <c r="I221" s="22"/>
      <c r="J221" s="17" t="s">
        <v>1213</v>
      </c>
      <c r="K221" s="13"/>
    </row>
    <row r="222" ht="87" customHeight="1" spans="1:11">
      <c r="A222" s="17">
        <v>22</v>
      </c>
      <c r="B222" s="17" t="s">
        <v>1214</v>
      </c>
      <c r="C222" s="17" t="s">
        <v>1215</v>
      </c>
      <c r="D222" s="17" t="s">
        <v>613</v>
      </c>
      <c r="E222" s="17" t="s">
        <v>509</v>
      </c>
      <c r="F222" s="18" t="s">
        <v>1216</v>
      </c>
      <c r="G222" s="17" t="s">
        <v>720</v>
      </c>
      <c r="H222" s="22">
        <v>720000</v>
      </c>
      <c r="I222" s="22"/>
      <c r="J222" s="17" t="s">
        <v>752</v>
      </c>
      <c r="K222" s="13"/>
    </row>
    <row r="223" ht="78" customHeight="1" spans="1:11">
      <c r="A223" s="17">
        <v>23</v>
      </c>
      <c r="B223" s="17" t="s">
        <v>1217</v>
      </c>
      <c r="C223" s="17" t="s">
        <v>1033</v>
      </c>
      <c r="D223" s="17" t="s">
        <v>613</v>
      </c>
      <c r="E223" s="17" t="s">
        <v>1034</v>
      </c>
      <c r="F223" s="18" t="s">
        <v>1218</v>
      </c>
      <c r="G223" s="17" t="s">
        <v>732</v>
      </c>
      <c r="H223" s="22">
        <v>100000</v>
      </c>
      <c r="I223" s="22"/>
      <c r="J223" s="17" t="s">
        <v>1219</v>
      </c>
      <c r="K223" s="13"/>
    </row>
    <row r="224" ht="36" customHeight="1" spans="1:11">
      <c r="A224" s="16" t="str">
        <f>"物流、会展、科技服务（"&amp;COUNT(A225:A246)&amp;"个）"</f>
        <v>物流、会展、科技服务（19个）</v>
      </c>
      <c r="B224" s="16"/>
      <c r="C224" s="16"/>
      <c r="D224" s="16"/>
      <c r="E224" s="16"/>
      <c r="F224" s="16"/>
      <c r="G224" s="13"/>
      <c r="H224" s="14">
        <f>H225+H235+H240</f>
        <v>2629478</v>
      </c>
      <c r="I224" s="14">
        <f>I225+I235+I240</f>
        <v>310185</v>
      </c>
      <c r="J224" s="13"/>
      <c r="K224" s="13"/>
    </row>
    <row r="225" ht="36" customHeight="1" spans="1:11">
      <c r="A225" s="16" t="str">
        <f>"续建项目（"&amp;COUNT(A226:A234)&amp;"个）"</f>
        <v>续建项目（9个）</v>
      </c>
      <c r="B225" s="16"/>
      <c r="C225" s="16"/>
      <c r="D225" s="16"/>
      <c r="E225" s="16"/>
      <c r="F225" s="16"/>
      <c r="G225" s="13"/>
      <c r="H225" s="14">
        <f>SUM(H226:H234)</f>
        <v>945850</v>
      </c>
      <c r="I225" s="14">
        <f>SUM(I226:I234)</f>
        <v>215000</v>
      </c>
      <c r="J225" s="13"/>
      <c r="K225" s="13"/>
    </row>
    <row r="226" ht="108" customHeight="1" spans="1:11">
      <c r="A226" s="21">
        <v>1</v>
      </c>
      <c r="B226" s="17" t="s">
        <v>1220</v>
      </c>
      <c r="C226" s="17" t="s">
        <v>1221</v>
      </c>
      <c r="D226" s="17" t="s">
        <v>481</v>
      </c>
      <c r="E226" s="17" t="s">
        <v>488</v>
      </c>
      <c r="F226" s="18" t="s">
        <v>1222</v>
      </c>
      <c r="G226" s="19" t="s">
        <v>494</v>
      </c>
      <c r="H226" s="22">
        <v>445000</v>
      </c>
      <c r="I226" s="22">
        <v>40000</v>
      </c>
      <c r="J226" s="17" t="s">
        <v>1223</v>
      </c>
      <c r="K226" s="13"/>
    </row>
    <row r="227" ht="123" customHeight="1" spans="1:11">
      <c r="A227" s="21">
        <v>2</v>
      </c>
      <c r="B227" s="17" t="s">
        <v>1224</v>
      </c>
      <c r="C227" s="17" t="s">
        <v>1225</v>
      </c>
      <c r="D227" s="17" t="s">
        <v>481</v>
      </c>
      <c r="E227" s="17" t="s">
        <v>488</v>
      </c>
      <c r="F227" s="18" t="s">
        <v>1226</v>
      </c>
      <c r="G227" s="19" t="s">
        <v>515</v>
      </c>
      <c r="H227" s="22">
        <v>218000</v>
      </c>
      <c r="I227" s="22">
        <v>40000</v>
      </c>
      <c r="J227" s="17" t="s">
        <v>1227</v>
      </c>
      <c r="K227" s="13"/>
    </row>
    <row r="228" ht="96" customHeight="1" spans="1:11">
      <c r="A228" s="21">
        <v>3</v>
      </c>
      <c r="B228" s="17" t="s">
        <v>1228</v>
      </c>
      <c r="C228" s="17" t="s">
        <v>1229</v>
      </c>
      <c r="D228" s="17" t="s">
        <v>481</v>
      </c>
      <c r="E228" s="17" t="s">
        <v>488</v>
      </c>
      <c r="F228" s="18" t="s">
        <v>1230</v>
      </c>
      <c r="G228" s="19" t="s">
        <v>544</v>
      </c>
      <c r="H228" s="22">
        <v>17150</v>
      </c>
      <c r="I228" s="22">
        <v>7000</v>
      </c>
      <c r="J228" s="17" t="s">
        <v>1231</v>
      </c>
      <c r="K228" s="13"/>
    </row>
    <row r="229" ht="128" customHeight="1" spans="1:11">
      <c r="A229" s="21">
        <v>4</v>
      </c>
      <c r="B229" s="17" t="s">
        <v>1232</v>
      </c>
      <c r="C229" s="17" t="s">
        <v>1233</v>
      </c>
      <c r="D229" s="17" t="s">
        <v>481</v>
      </c>
      <c r="E229" s="17" t="s">
        <v>564</v>
      </c>
      <c r="F229" s="18" t="s">
        <v>1234</v>
      </c>
      <c r="G229" s="19" t="s">
        <v>500</v>
      </c>
      <c r="H229" s="22">
        <v>15900</v>
      </c>
      <c r="I229" s="22">
        <v>5000</v>
      </c>
      <c r="J229" s="17" t="s">
        <v>1235</v>
      </c>
      <c r="K229" s="13"/>
    </row>
    <row r="230" ht="84" customHeight="1" spans="1:11">
      <c r="A230" s="21">
        <v>5</v>
      </c>
      <c r="B230" s="17" t="s">
        <v>1236</v>
      </c>
      <c r="C230" s="17" t="s">
        <v>1237</v>
      </c>
      <c r="D230" s="17" t="s">
        <v>481</v>
      </c>
      <c r="E230" s="17" t="s">
        <v>509</v>
      </c>
      <c r="F230" s="18" t="s">
        <v>1238</v>
      </c>
      <c r="G230" s="19" t="s">
        <v>500</v>
      </c>
      <c r="H230" s="22">
        <v>60000</v>
      </c>
      <c r="I230" s="22">
        <v>25000</v>
      </c>
      <c r="J230" s="17" t="s">
        <v>1239</v>
      </c>
      <c r="K230" s="13"/>
    </row>
    <row r="231" ht="120" customHeight="1" spans="1:11">
      <c r="A231" s="21">
        <v>6</v>
      </c>
      <c r="B231" s="17" t="s">
        <v>1240</v>
      </c>
      <c r="C231" s="17" t="s">
        <v>1241</v>
      </c>
      <c r="D231" s="17" t="s">
        <v>481</v>
      </c>
      <c r="E231" s="17" t="s">
        <v>482</v>
      </c>
      <c r="F231" s="18" t="s">
        <v>1242</v>
      </c>
      <c r="G231" s="19" t="s">
        <v>515</v>
      </c>
      <c r="H231" s="22">
        <v>76600</v>
      </c>
      <c r="I231" s="22">
        <v>60000</v>
      </c>
      <c r="J231" s="17" t="s">
        <v>1243</v>
      </c>
      <c r="K231" s="13"/>
    </row>
    <row r="232" ht="67" customHeight="1" spans="1:11">
      <c r="A232" s="21">
        <v>7</v>
      </c>
      <c r="B232" s="17" t="s">
        <v>1244</v>
      </c>
      <c r="C232" s="17" t="s">
        <v>1245</v>
      </c>
      <c r="D232" s="17" t="s">
        <v>481</v>
      </c>
      <c r="E232" s="17" t="s">
        <v>482</v>
      </c>
      <c r="F232" s="18" t="s">
        <v>1246</v>
      </c>
      <c r="G232" s="19" t="s">
        <v>494</v>
      </c>
      <c r="H232" s="22">
        <v>27200</v>
      </c>
      <c r="I232" s="22">
        <v>1000</v>
      </c>
      <c r="J232" s="17" t="s">
        <v>1247</v>
      </c>
      <c r="K232" s="13"/>
    </row>
    <row r="233" ht="67" customHeight="1" spans="1:11">
      <c r="A233" s="21">
        <v>8</v>
      </c>
      <c r="B233" s="17" t="s">
        <v>1248</v>
      </c>
      <c r="C233" s="17" t="s">
        <v>1249</v>
      </c>
      <c r="D233" s="17" t="s">
        <v>481</v>
      </c>
      <c r="E233" s="17" t="s">
        <v>509</v>
      </c>
      <c r="F233" s="18" t="s">
        <v>1250</v>
      </c>
      <c r="G233" s="19" t="s">
        <v>505</v>
      </c>
      <c r="H233" s="22">
        <v>26000</v>
      </c>
      <c r="I233" s="22">
        <v>10000</v>
      </c>
      <c r="J233" s="17" t="s">
        <v>511</v>
      </c>
      <c r="K233" s="13"/>
    </row>
    <row r="234" ht="84" customHeight="1" spans="1:11">
      <c r="A234" s="21">
        <v>9</v>
      </c>
      <c r="B234" s="17" t="s">
        <v>1251</v>
      </c>
      <c r="C234" s="17" t="s">
        <v>1252</v>
      </c>
      <c r="D234" s="17" t="s">
        <v>481</v>
      </c>
      <c r="E234" s="17" t="s">
        <v>509</v>
      </c>
      <c r="F234" s="18" t="s">
        <v>1253</v>
      </c>
      <c r="G234" s="19" t="s">
        <v>484</v>
      </c>
      <c r="H234" s="22">
        <v>60000</v>
      </c>
      <c r="I234" s="22">
        <v>27000</v>
      </c>
      <c r="J234" s="17" t="s">
        <v>511</v>
      </c>
      <c r="K234" s="13"/>
    </row>
    <row r="235" ht="36" customHeight="1" spans="1:11">
      <c r="A235" s="16" t="str">
        <f>"新建项目（"&amp;COUNT(A236:A239)&amp;"个）"</f>
        <v>新建项目（4个）</v>
      </c>
      <c r="B235" s="16"/>
      <c r="C235" s="16"/>
      <c r="D235" s="16"/>
      <c r="E235" s="16"/>
      <c r="F235" s="16"/>
      <c r="G235" s="13"/>
      <c r="H235" s="14">
        <f>SUM(H236:H239)</f>
        <v>413628</v>
      </c>
      <c r="I235" s="14">
        <f>SUM(I236:I239)</f>
        <v>95185</v>
      </c>
      <c r="J235" s="13"/>
      <c r="K235" s="13"/>
    </row>
    <row r="236" ht="69" customHeight="1" spans="1:11">
      <c r="A236" s="21">
        <v>1</v>
      </c>
      <c r="B236" s="17" t="s">
        <v>1254</v>
      </c>
      <c r="C236" s="17" t="s">
        <v>1075</v>
      </c>
      <c r="D236" s="17" t="s">
        <v>613</v>
      </c>
      <c r="E236" s="17" t="s">
        <v>488</v>
      </c>
      <c r="F236" s="18" t="s">
        <v>1255</v>
      </c>
      <c r="G236" s="19" t="s">
        <v>620</v>
      </c>
      <c r="H236" s="22">
        <v>9100</v>
      </c>
      <c r="I236" s="22">
        <v>4185</v>
      </c>
      <c r="J236" s="17" t="s">
        <v>1256</v>
      </c>
      <c r="K236" s="13"/>
    </row>
    <row r="237" ht="74" customHeight="1" spans="1:11">
      <c r="A237" s="21">
        <v>2</v>
      </c>
      <c r="B237" s="17" t="s">
        <v>1257</v>
      </c>
      <c r="C237" s="17" t="s">
        <v>1258</v>
      </c>
      <c r="D237" s="17" t="s">
        <v>613</v>
      </c>
      <c r="E237" s="17" t="s">
        <v>935</v>
      </c>
      <c r="F237" s="18" t="s">
        <v>1259</v>
      </c>
      <c r="G237" s="19" t="s">
        <v>633</v>
      </c>
      <c r="H237" s="22">
        <v>300000</v>
      </c>
      <c r="I237" s="22">
        <v>60000</v>
      </c>
      <c r="J237" s="17" t="s">
        <v>1132</v>
      </c>
      <c r="K237" s="13"/>
    </row>
    <row r="238" ht="116" customHeight="1" spans="1:11">
      <c r="A238" s="21">
        <v>3</v>
      </c>
      <c r="B238" s="17" t="s">
        <v>1260</v>
      </c>
      <c r="C238" s="17" t="s">
        <v>1261</v>
      </c>
      <c r="D238" s="17" t="s">
        <v>613</v>
      </c>
      <c r="E238" s="17" t="s">
        <v>564</v>
      </c>
      <c r="F238" s="18" t="s">
        <v>1262</v>
      </c>
      <c r="G238" s="19" t="s">
        <v>620</v>
      </c>
      <c r="H238" s="22">
        <v>70432</v>
      </c>
      <c r="I238" s="22">
        <v>18000</v>
      </c>
      <c r="J238" s="17" t="s">
        <v>1263</v>
      </c>
      <c r="K238" s="13"/>
    </row>
    <row r="239" ht="116" customHeight="1" spans="1:11">
      <c r="A239" s="21">
        <v>4</v>
      </c>
      <c r="B239" s="17" t="s">
        <v>1264</v>
      </c>
      <c r="C239" s="17" t="s">
        <v>1265</v>
      </c>
      <c r="D239" s="17" t="s">
        <v>613</v>
      </c>
      <c r="E239" s="17" t="s">
        <v>564</v>
      </c>
      <c r="F239" s="18" t="s">
        <v>1266</v>
      </c>
      <c r="G239" s="19" t="s">
        <v>633</v>
      </c>
      <c r="H239" s="22">
        <v>34096</v>
      </c>
      <c r="I239" s="22">
        <v>13000</v>
      </c>
      <c r="J239" s="17" t="s">
        <v>1267</v>
      </c>
      <c r="K239" s="13"/>
    </row>
    <row r="240" ht="36" customHeight="1" spans="1:11">
      <c r="A240" s="16" t="str">
        <f>"前期项目（"&amp;COUNT(A241:A246)&amp;"个）"</f>
        <v>前期项目（6个）</v>
      </c>
      <c r="B240" s="16"/>
      <c r="C240" s="16"/>
      <c r="D240" s="16"/>
      <c r="E240" s="16"/>
      <c r="F240" s="16"/>
      <c r="G240" s="13"/>
      <c r="H240" s="14">
        <f>SUM(H241:H246)</f>
        <v>1270000</v>
      </c>
      <c r="I240" s="14"/>
      <c r="J240" s="13"/>
      <c r="K240" s="13"/>
    </row>
    <row r="241" ht="110" customHeight="1" spans="1:11">
      <c r="A241" s="17">
        <v>1</v>
      </c>
      <c r="B241" s="17" t="s">
        <v>1268</v>
      </c>
      <c r="C241" s="17" t="s">
        <v>757</v>
      </c>
      <c r="D241" s="17" t="s">
        <v>718</v>
      </c>
      <c r="E241" s="17" t="s">
        <v>482</v>
      </c>
      <c r="F241" s="18" t="s">
        <v>1269</v>
      </c>
      <c r="G241" s="24" t="s">
        <v>772</v>
      </c>
      <c r="H241" s="22">
        <v>100000</v>
      </c>
      <c r="I241" s="22"/>
      <c r="J241" s="17" t="s">
        <v>759</v>
      </c>
      <c r="K241" s="13"/>
    </row>
    <row r="242" ht="110" customHeight="1" spans="1:11">
      <c r="A242" s="17">
        <v>2</v>
      </c>
      <c r="B242" s="17" t="s">
        <v>1270</v>
      </c>
      <c r="C242" s="17" t="s">
        <v>757</v>
      </c>
      <c r="D242" s="17" t="s">
        <v>718</v>
      </c>
      <c r="E242" s="17" t="s">
        <v>482</v>
      </c>
      <c r="F242" s="18" t="s">
        <v>1269</v>
      </c>
      <c r="G242" s="24" t="s">
        <v>772</v>
      </c>
      <c r="H242" s="22">
        <v>300000</v>
      </c>
      <c r="I242" s="22"/>
      <c r="J242" s="17" t="s">
        <v>759</v>
      </c>
      <c r="K242" s="13"/>
    </row>
    <row r="243" ht="88" customHeight="1" spans="1:11">
      <c r="A243" s="17">
        <v>3</v>
      </c>
      <c r="B243" s="17" t="s">
        <v>1271</v>
      </c>
      <c r="C243" s="17" t="s">
        <v>1272</v>
      </c>
      <c r="D243" s="17" t="s">
        <v>613</v>
      </c>
      <c r="E243" s="17" t="s">
        <v>564</v>
      </c>
      <c r="F243" s="18" t="s">
        <v>1273</v>
      </c>
      <c r="G243" s="17" t="s">
        <v>732</v>
      </c>
      <c r="H243" s="22">
        <v>70000</v>
      </c>
      <c r="I243" s="22"/>
      <c r="J243" s="17" t="s">
        <v>752</v>
      </c>
      <c r="K243" s="13"/>
    </row>
    <row r="244" ht="74" customHeight="1" spans="1:11">
      <c r="A244" s="17">
        <v>4</v>
      </c>
      <c r="B244" s="17" t="s">
        <v>1274</v>
      </c>
      <c r="C244" s="17" t="s">
        <v>1275</v>
      </c>
      <c r="D244" s="17" t="s">
        <v>718</v>
      </c>
      <c r="E244" s="17" t="s">
        <v>498</v>
      </c>
      <c r="F244" s="18" t="s">
        <v>1276</v>
      </c>
      <c r="G244" s="23" t="s">
        <v>720</v>
      </c>
      <c r="H244" s="22">
        <v>300000</v>
      </c>
      <c r="I244" s="22"/>
      <c r="J244" s="17" t="s">
        <v>752</v>
      </c>
      <c r="K244" s="13"/>
    </row>
    <row r="245" ht="157" customHeight="1" spans="1:11">
      <c r="A245" s="17">
        <v>5</v>
      </c>
      <c r="B245" s="17" t="s">
        <v>1277</v>
      </c>
      <c r="C245" s="17" t="s">
        <v>1278</v>
      </c>
      <c r="D245" s="17" t="s">
        <v>613</v>
      </c>
      <c r="E245" s="17" t="s">
        <v>564</v>
      </c>
      <c r="F245" s="18" t="s">
        <v>1279</v>
      </c>
      <c r="G245" s="17" t="s">
        <v>732</v>
      </c>
      <c r="H245" s="22">
        <v>300000</v>
      </c>
      <c r="I245" s="22"/>
      <c r="J245" s="17" t="s">
        <v>673</v>
      </c>
      <c r="K245" s="13"/>
    </row>
    <row r="246" ht="95" customHeight="1" spans="1:11">
      <c r="A246" s="17">
        <v>6</v>
      </c>
      <c r="B246" s="17" t="s">
        <v>1280</v>
      </c>
      <c r="C246" s="17" t="s">
        <v>1281</v>
      </c>
      <c r="D246" s="17" t="s">
        <v>613</v>
      </c>
      <c r="E246" s="17" t="s">
        <v>498</v>
      </c>
      <c r="F246" s="18" t="s">
        <v>1282</v>
      </c>
      <c r="G246" s="23" t="s">
        <v>720</v>
      </c>
      <c r="H246" s="22">
        <v>200000</v>
      </c>
      <c r="I246" s="22"/>
      <c r="J246" s="17" t="s">
        <v>746</v>
      </c>
      <c r="K246" s="13"/>
    </row>
    <row r="247" ht="36" customHeight="1" spans="1:11">
      <c r="A247" s="16" t="str">
        <f>"科技、研发、设计类平台（"&amp;COUNT(A248:A253)&amp;"个）"</f>
        <v>科技、研发、设计类平台（4个）</v>
      </c>
      <c r="B247" s="16"/>
      <c r="C247" s="16"/>
      <c r="D247" s="16"/>
      <c r="E247" s="16"/>
      <c r="F247" s="16"/>
      <c r="G247" s="13"/>
      <c r="H247" s="14">
        <f>H248+H252</f>
        <v>215937</v>
      </c>
      <c r="I247" s="14">
        <f>I248+I252</f>
        <v>19800</v>
      </c>
      <c r="J247" s="13"/>
      <c r="K247" s="13"/>
    </row>
    <row r="248" ht="36" customHeight="1" spans="1:11">
      <c r="A248" s="16" t="str">
        <f>"新建项目（"&amp;COUNT(A249:A251)&amp;"个）"</f>
        <v>新建项目（3个）</v>
      </c>
      <c r="B248" s="16"/>
      <c r="C248" s="16"/>
      <c r="D248" s="16"/>
      <c r="E248" s="16"/>
      <c r="F248" s="16"/>
      <c r="G248" s="13"/>
      <c r="H248" s="14">
        <f>SUM(H249:H251)</f>
        <v>115937</v>
      </c>
      <c r="I248" s="14">
        <f>SUM(I249:I251)</f>
        <v>19800</v>
      </c>
      <c r="J248" s="13"/>
      <c r="K248" s="13"/>
    </row>
    <row r="249" ht="125" customHeight="1" spans="1:11">
      <c r="A249" s="21">
        <v>1</v>
      </c>
      <c r="B249" s="17" t="s">
        <v>1283</v>
      </c>
      <c r="C249" s="17" t="s">
        <v>1233</v>
      </c>
      <c r="D249" s="17" t="s">
        <v>613</v>
      </c>
      <c r="E249" s="17" t="s">
        <v>564</v>
      </c>
      <c r="F249" s="18" t="s">
        <v>1284</v>
      </c>
      <c r="G249" s="19" t="s">
        <v>620</v>
      </c>
      <c r="H249" s="22">
        <v>15937</v>
      </c>
      <c r="I249" s="22">
        <v>4800</v>
      </c>
      <c r="J249" s="17" t="s">
        <v>629</v>
      </c>
      <c r="K249" s="13"/>
    </row>
    <row r="250" ht="83" customHeight="1" spans="1:11">
      <c r="A250" s="21">
        <v>2</v>
      </c>
      <c r="B250" s="17" t="s">
        <v>1285</v>
      </c>
      <c r="C250" s="17" t="s">
        <v>935</v>
      </c>
      <c r="D250" s="17" t="s">
        <v>613</v>
      </c>
      <c r="E250" s="17" t="s">
        <v>935</v>
      </c>
      <c r="F250" s="18" t="s">
        <v>1286</v>
      </c>
      <c r="G250" s="19" t="s">
        <v>615</v>
      </c>
      <c r="H250" s="22">
        <v>60000</v>
      </c>
      <c r="I250" s="22">
        <v>10000</v>
      </c>
      <c r="J250" s="17" t="s">
        <v>1132</v>
      </c>
      <c r="K250" s="13"/>
    </row>
    <row r="251" ht="124" customHeight="1" spans="1:11">
      <c r="A251" s="21">
        <v>3</v>
      </c>
      <c r="B251" s="17" t="s">
        <v>1287</v>
      </c>
      <c r="C251" s="17" t="s">
        <v>1288</v>
      </c>
      <c r="D251" s="17" t="s">
        <v>613</v>
      </c>
      <c r="E251" s="17" t="s">
        <v>564</v>
      </c>
      <c r="F251" s="18" t="s">
        <v>1289</v>
      </c>
      <c r="G251" s="19" t="s">
        <v>633</v>
      </c>
      <c r="H251" s="22">
        <v>40000</v>
      </c>
      <c r="I251" s="22">
        <v>5000</v>
      </c>
      <c r="J251" s="17" t="s">
        <v>1290</v>
      </c>
      <c r="K251" s="13"/>
    </row>
    <row r="252" ht="36" customHeight="1" spans="1:11">
      <c r="A252" s="16" t="str">
        <f>"前期项目（"&amp;COUNT(A253:A253)&amp;"个）"</f>
        <v>前期项目（1个）</v>
      </c>
      <c r="B252" s="16"/>
      <c r="C252" s="16"/>
      <c r="D252" s="16"/>
      <c r="E252" s="16"/>
      <c r="F252" s="16"/>
      <c r="G252" s="13"/>
      <c r="H252" s="14">
        <f>SUM(H253:H253)</f>
        <v>100000</v>
      </c>
      <c r="I252" s="14"/>
      <c r="J252" s="13"/>
      <c r="K252" s="13"/>
    </row>
    <row r="253" ht="117" customHeight="1" spans="1:11">
      <c r="A253" s="17">
        <v>1</v>
      </c>
      <c r="B253" s="17" t="s">
        <v>1291</v>
      </c>
      <c r="C253" s="17" t="s">
        <v>482</v>
      </c>
      <c r="D253" s="17" t="s">
        <v>613</v>
      </c>
      <c r="E253" s="17" t="s">
        <v>482</v>
      </c>
      <c r="F253" s="18" t="s">
        <v>1269</v>
      </c>
      <c r="G253" s="24" t="s">
        <v>732</v>
      </c>
      <c r="H253" s="22">
        <v>100000</v>
      </c>
      <c r="I253" s="22"/>
      <c r="J253" s="17" t="s">
        <v>759</v>
      </c>
      <c r="K253" s="13"/>
    </row>
    <row r="254" ht="36" customHeight="1" spans="1:11">
      <c r="A254" s="16" t="str">
        <f>"房地产（"&amp;COUNT(A255:A329)&amp;"个）"</f>
        <v>房地产（72个）</v>
      </c>
      <c r="B254" s="16"/>
      <c r="C254" s="16"/>
      <c r="D254" s="16"/>
      <c r="E254" s="16"/>
      <c r="F254" s="16"/>
      <c r="G254" s="13"/>
      <c r="H254" s="14">
        <f>H255+H304+H328</f>
        <v>21601361</v>
      </c>
      <c r="I254" s="14">
        <f>I255+I304+I328</f>
        <v>3114180</v>
      </c>
      <c r="J254" s="13"/>
      <c r="K254" s="13"/>
    </row>
    <row r="255" ht="36" customHeight="1" spans="1:11">
      <c r="A255" s="16" t="str">
        <f>"续建项目（"&amp;COUNT(A256:A303)&amp;"个）"</f>
        <v>续建项目（48个）</v>
      </c>
      <c r="B255" s="16"/>
      <c r="C255" s="16"/>
      <c r="D255" s="16"/>
      <c r="E255" s="16"/>
      <c r="F255" s="16"/>
      <c r="G255" s="13"/>
      <c r="H255" s="14">
        <f>SUM(H256:H303)</f>
        <v>15592273</v>
      </c>
      <c r="I255" s="14">
        <f>SUM(I256:I303)</f>
        <v>1749020</v>
      </c>
      <c r="J255" s="13"/>
      <c r="K255" s="13"/>
    </row>
    <row r="256" ht="105" customHeight="1" spans="1:11">
      <c r="A256" s="21">
        <v>1</v>
      </c>
      <c r="B256" s="17" t="s">
        <v>1292</v>
      </c>
      <c r="C256" s="17" t="s">
        <v>1293</v>
      </c>
      <c r="D256" s="17" t="s">
        <v>481</v>
      </c>
      <c r="E256" s="17" t="s">
        <v>482</v>
      </c>
      <c r="F256" s="18" t="s">
        <v>1294</v>
      </c>
      <c r="G256" s="19" t="s">
        <v>515</v>
      </c>
      <c r="H256" s="22">
        <v>3000000</v>
      </c>
      <c r="I256" s="22">
        <v>400000</v>
      </c>
      <c r="J256" s="17" t="s">
        <v>1295</v>
      </c>
      <c r="K256" s="13"/>
    </row>
    <row r="257" ht="105" customHeight="1" spans="1:11">
      <c r="A257" s="21">
        <v>2</v>
      </c>
      <c r="B257" s="17" t="s">
        <v>1296</v>
      </c>
      <c r="C257" s="17" t="s">
        <v>1297</v>
      </c>
      <c r="D257" s="17" t="s">
        <v>481</v>
      </c>
      <c r="E257" s="17" t="s">
        <v>509</v>
      </c>
      <c r="F257" s="18" t="s">
        <v>1298</v>
      </c>
      <c r="G257" s="19" t="s">
        <v>596</v>
      </c>
      <c r="H257" s="22">
        <v>1100000</v>
      </c>
      <c r="I257" s="22">
        <v>200000</v>
      </c>
      <c r="J257" s="17" t="s">
        <v>1299</v>
      </c>
      <c r="K257" s="13"/>
    </row>
    <row r="258" ht="118" customHeight="1" spans="1:11">
      <c r="A258" s="21">
        <v>3</v>
      </c>
      <c r="B258" s="17" t="s">
        <v>1300</v>
      </c>
      <c r="C258" s="17" t="s">
        <v>1301</v>
      </c>
      <c r="D258" s="17" t="s">
        <v>481</v>
      </c>
      <c r="E258" s="17" t="s">
        <v>498</v>
      </c>
      <c r="F258" s="18" t="s">
        <v>1302</v>
      </c>
      <c r="G258" s="19" t="s">
        <v>604</v>
      </c>
      <c r="H258" s="22">
        <v>1000000</v>
      </c>
      <c r="I258" s="22">
        <v>30000</v>
      </c>
      <c r="J258" s="17" t="s">
        <v>1303</v>
      </c>
      <c r="K258" s="13"/>
    </row>
    <row r="259" ht="96" customHeight="1" spans="1:11">
      <c r="A259" s="21">
        <v>4</v>
      </c>
      <c r="B259" s="17" t="s">
        <v>1304</v>
      </c>
      <c r="C259" s="17" t="s">
        <v>1305</v>
      </c>
      <c r="D259" s="17" t="s">
        <v>481</v>
      </c>
      <c r="E259" s="17" t="s">
        <v>498</v>
      </c>
      <c r="F259" s="18" t="s">
        <v>1306</v>
      </c>
      <c r="G259" s="19" t="s">
        <v>1307</v>
      </c>
      <c r="H259" s="22">
        <v>528000</v>
      </c>
      <c r="I259" s="22">
        <v>10000</v>
      </c>
      <c r="J259" s="17" t="s">
        <v>1308</v>
      </c>
      <c r="K259" s="13"/>
    </row>
    <row r="260" ht="181" customHeight="1" spans="1:11">
      <c r="A260" s="21">
        <v>5</v>
      </c>
      <c r="B260" s="17" t="s">
        <v>1309</v>
      </c>
      <c r="C260" s="17" t="s">
        <v>1310</v>
      </c>
      <c r="D260" s="17" t="s">
        <v>481</v>
      </c>
      <c r="E260" s="17" t="s">
        <v>935</v>
      </c>
      <c r="F260" s="18" t="s">
        <v>1311</v>
      </c>
      <c r="G260" s="19" t="s">
        <v>515</v>
      </c>
      <c r="H260" s="22">
        <v>299900</v>
      </c>
      <c r="I260" s="22">
        <v>6000</v>
      </c>
      <c r="J260" s="17" t="s">
        <v>1312</v>
      </c>
      <c r="K260" s="13"/>
    </row>
    <row r="261" ht="78" customHeight="1" spans="1:11">
      <c r="A261" s="21">
        <v>6</v>
      </c>
      <c r="B261" s="17" t="s">
        <v>1313</v>
      </c>
      <c r="C261" s="17" t="s">
        <v>1314</v>
      </c>
      <c r="D261" s="17" t="s">
        <v>481</v>
      </c>
      <c r="E261" s="17" t="s">
        <v>498</v>
      </c>
      <c r="F261" s="18" t="s">
        <v>1315</v>
      </c>
      <c r="G261" s="19" t="s">
        <v>1307</v>
      </c>
      <c r="H261" s="22">
        <v>292000</v>
      </c>
      <c r="I261" s="22">
        <v>10000</v>
      </c>
      <c r="J261" s="17" t="s">
        <v>1308</v>
      </c>
      <c r="K261" s="13"/>
    </row>
    <row r="262" ht="127" customHeight="1" spans="1:11">
      <c r="A262" s="21">
        <v>7</v>
      </c>
      <c r="B262" s="17" t="s">
        <v>1316</v>
      </c>
      <c r="C262" s="17" t="s">
        <v>1317</v>
      </c>
      <c r="D262" s="17" t="s">
        <v>481</v>
      </c>
      <c r="E262" s="17" t="s">
        <v>498</v>
      </c>
      <c r="F262" s="18" t="s">
        <v>1318</v>
      </c>
      <c r="G262" s="19" t="s">
        <v>604</v>
      </c>
      <c r="H262" s="22">
        <v>230000</v>
      </c>
      <c r="I262" s="22">
        <v>20000</v>
      </c>
      <c r="J262" s="17" t="s">
        <v>1319</v>
      </c>
      <c r="K262" s="13"/>
    </row>
    <row r="263" ht="127" customHeight="1" spans="1:11">
      <c r="A263" s="21">
        <v>8</v>
      </c>
      <c r="B263" s="17" t="s">
        <v>1320</v>
      </c>
      <c r="C263" s="17" t="s">
        <v>1321</v>
      </c>
      <c r="D263" s="17" t="s">
        <v>481</v>
      </c>
      <c r="E263" s="17" t="s">
        <v>935</v>
      </c>
      <c r="F263" s="18" t="s">
        <v>1322</v>
      </c>
      <c r="G263" s="19" t="s">
        <v>515</v>
      </c>
      <c r="H263" s="22">
        <v>220000</v>
      </c>
      <c r="I263" s="22">
        <v>8000</v>
      </c>
      <c r="J263" s="17" t="s">
        <v>1323</v>
      </c>
      <c r="K263" s="13"/>
    </row>
    <row r="264" ht="180" customHeight="1" spans="1:11">
      <c r="A264" s="21">
        <v>9</v>
      </c>
      <c r="B264" s="17" t="s">
        <v>1324</v>
      </c>
      <c r="C264" s="17" t="s">
        <v>1325</v>
      </c>
      <c r="D264" s="17" t="s">
        <v>481</v>
      </c>
      <c r="E264" s="17" t="s">
        <v>1034</v>
      </c>
      <c r="F264" s="18" t="s">
        <v>1326</v>
      </c>
      <c r="G264" s="19" t="s">
        <v>937</v>
      </c>
      <c r="H264" s="22">
        <v>225956</v>
      </c>
      <c r="I264" s="22">
        <v>40000</v>
      </c>
      <c r="J264" s="17" t="s">
        <v>1327</v>
      </c>
      <c r="K264" s="13"/>
    </row>
    <row r="265" ht="184" customHeight="1" spans="1:11">
      <c r="A265" s="21">
        <v>10</v>
      </c>
      <c r="B265" s="17" t="s">
        <v>1328</v>
      </c>
      <c r="C265" s="17" t="s">
        <v>1329</v>
      </c>
      <c r="D265" s="17" t="s">
        <v>481</v>
      </c>
      <c r="E265" s="17" t="s">
        <v>935</v>
      </c>
      <c r="F265" s="18" t="s">
        <v>1330</v>
      </c>
      <c r="G265" s="19" t="s">
        <v>515</v>
      </c>
      <c r="H265" s="22">
        <v>216000</v>
      </c>
      <c r="I265" s="22">
        <v>7000</v>
      </c>
      <c r="J265" s="17" t="s">
        <v>1331</v>
      </c>
      <c r="K265" s="13"/>
    </row>
    <row r="266" ht="125" customHeight="1" spans="1:11">
      <c r="A266" s="21">
        <v>11</v>
      </c>
      <c r="B266" s="17" t="s">
        <v>1332</v>
      </c>
      <c r="C266" s="17" t="s">
        <v>1333</v>
      </c>
      <c r="D266" s="17" t="s">
        <v>481</v>
      </c>
      <c r="E266" s="17" t="s">
        <v>935</v>
      </c>
      <c r="F266" s="18" t="s">
        <v>1334</v>
      </c>
      <c r="G266" s="19" t="s">
        <v>515</v>
      </c>
      <c r="H266" s="22">
        <v>203000</v>
      </c>
      <c r="I266" s="22">
        <v>15000</v>
      </c>
      <c r="J266" s="17" t="s">
        <v>1335</v>
      </c>
      <c r="K266" s="13"/>
    </row>
    <row r="267" ht="103" customHeight="1" spans="1:11">
      <c r="A267" s="21">
        <v>12</v>
      </c>
      <c r="B267" s="17" t="s">
        <v>1336</v>
      </c>
      <c r="C267" s="17" t="s">
        <v>1337</v>
      </c>
      <c r="D267" s="17" t="s">
        <v>481</v>
      </c>
      <c r="E267" s="17" t="s">
        <v>509</v>
      </c>
      <c r="F267" s="18" t="s">
        <v>1338</v>
      </c>
      <c r="G267" s="19" t="s">
        <v>596</v>
      </c>
      <c r="H267" s="22">
        <v>280000</v>
      </c>
      <c r="I267" s="22">
        <v>42000</v>
      </c>
      <c r="J267" s="17" t="s">
        <v>1339</v>
      </c>
      <c r="K267" s="13"/>
    </row>
    <row r="268" ht="92" customHeight="1" spans="1:11">
      <c r="A268" s="21">
        <v>13</v>
      </c>
      <c r="B268" s="17" t="s">
        <v>1340</v>
      </c>
      <c r="C268" s="17" t="s">
        <v>1341</v>
      </c>
      <c r="D268" s="17" t="s">
        <v>481</v>
      </c>
      <c r="E268" s="17" t="s">
        <v>482</v>
      </c>
      <c r="F268" s="18" t="s">
        <v>1342</v>
      </c>
      <c r="G268" s="19" t="s">
        <v>484</v>
      </c>
      <c r="H268" s="22">
        <v>180000</v>
      </c>
      <c r="I268" s="22">
        <v>50000</v>
      </c>
      <c r="J268" s="17" t="s">
        <v>1343</v>
      </c>
      <c r="K268" s="13"/>
    </row>
    <row r="269" ht="123" customHeight="1" spans="1:11">
      <c r="A269" s="21">
        <v>14</v>
      </c>
      <c r="B269" s="17" t="s">
        <v>1344</v>
      </c>
      <c r="C269" s="17" t="s">
        <v>1345</v>
      </c>
      <c r="D269" s="17" t="s">
        <v>481</v>
      </c>
      <c r="E269" s="17" t="s">
        <v>498</v>
      </c>
      <c r="F269" s="18" t="s">
        <v>1346</v>
      </c>
      <c r="G269" s="19" t="s">
        <v>1347</v>
      </c>
      <c r="H269" s="22">
        <v>1600000</v>
      </c>
      <c r="I269" s="22">
        <v>20000</v>
      </c>
      <c r="J269" s="17" t="s">
        <v>1348</v>
      </c>
      <c r="K269" s="13"/>
    </row>
    <row r="270" ht="114" customHeight="1" spans="1:11">
      <c r="A270" s="21">
        <v>15</v>
      </c>
      <c r="B270" s="17" t="s">
        <v>1349</v>
      </c>
      <c r="C270" s="17" t="s">
        <v>1350</v>
      </c>
      <c r="D270" s="17" t="s">
        <v>481</v>
      </c>
      <c r="E270" s="17" t="s">
        <v>482</v>
      </c>
      <c r="F270" s="18" t="s">
        <v>1351</v>
      </c>
      <c r="G270" s="19" t="s">
        <v>515</v>
      </c>
      <c r="H270" s="22">
        <v>300000</v>
      </c>
      <c r="I270" s="22">
        <v>40000</v>
      </c>
      <c r="J270" s="17" t="s">
        <v>1352</v>
      </c>
      <c r="K270" s="13"/>
    </row>
    <row r="271" ht="89" customHeight="1" spans="1:11">
      <c r="A271" s="21">
        <v>16</v>
      </c>
      <c r="B271" s="17" t="s">
        <v>1353</v>
      </c>
      <c r="C271" s="17" t="s">
        <v>1019</v>
      </c>
      <c r="D271" s="17" t="s">
        <v>481</v>
      </c>
      <c r="E271" s="17" t="s">
        <v>488</v>
      </c>
      <c r="F271" s="18" t="s">
        <v>1354</v>
      </c>
      <c r="G271" s="19" t="s">
        <v>494</v>
      </c>
      <c r="H271" s="22">
        <v>143000</v>
      </c>
      <c r="I271" s="22">
        <v>41978</v>
      </c>
      <c r="J271" s="17" t="s">
        <v>1355</v>
      </c>
      <c r="K271" s="13"/>
    </row>
    <row r="272" ht="166" customHeight="1" spans="1:11">
      <c r="A272" s="21">
        <v>17</v>
      </c>
      <c r="B272" s="17" t="s">
        <v>1356</v>
      </c>
      <c r="C272" s="17" t="s">
        <v>964</v>
      </c>
      <c r="D272" s="17" t="s">
        <v>481</v>
      </c>
      <c r="E272" s="17" t="s">
        <v>935</v>
      </c>
      <c r="F272" s="18" t="s">
        <v>1357</v>
      </c>
      <c r="G272" s="19" t="s">
        <v>515</v>
      </c>
      <c r="H272" s="22">
        <v>140000</v>
      </c>
      <c r="I272" s="22">
        <v>10000</v>
      </c>
      <c r="J272" s="17" t="s">
        <v>1358</v>
      </c>
      <c r="K272" s="13"/>
    </row>
    <row r="273" ht="122" customHeight="1" spans="1:11">
      <c r="A273" s="21">
        <v>18</v>
      </c>
      <c r="B273" s="17" t="s">
        <v>1359</v>
      </c>
      <c r="C273" s="17" t="s">
        <v>1360</v>
      </c>
      <c r="D273" s="17" t="s">
        <v>481</v>
      </c>
      <c r="E273" s="17" t="s">
        <v>935</v>
      </c>
      <c r="F273" s="18" t="s">
        <v>1361</v>
      </c>
      <c r="G273" s="19" t="s">
        <v>484</v>
      </c>
      <c r="H273" s="22">
        <v>130000</v>
      </c>
      <c r="I273" s="22">
        <v>6000</v>
      </c>
      <c r="J273" s="17" t="s">
        <v>1362</v>
      </c>
      <c r="K273" s="13"/>
    </row>
    <row r="274" ht="116" customHeight="1" spans="1:11">
      <c r="A274" s="21">
        <v>19</v>
      </c>
      <c r="B274" s="17" t="s">
        <v>1363</v>
      </c>
      <c r="C274" s="17" t="s">
        <v>1364</v>
      </c>
      <c r="D274" s="17" t="s">
        <v>481</v>
      </c>
      <c r="E274" s="17" t="s">
        <v>498</v>
      </c>
      <c r="F274" s="18" t="s">
        <v>1365</v>
      </c>
      <c r="G274" s="19" t="s">
        <v>515</v>
      </c>
      <c r="H274" s="22">
        <v>133256</v>
      </c>
      <c r="I274" s="22">
        <v>9000</v>
      </c>
      <c r="J274" s="17" t="s">
        <v>1366</v>
      </c>
      <c r="K274" s="13"/>
    </row>
    <row r="275" ht="275" customHeight="1" spans="1:11">
      <c r="A275" s="21">
        <v>20</v>
      </c>
      <c r="B275" s="17" t="s">
        <v>1367</v>
      </c>
      <c r="C275" s="17" t="s">
        <v>968</v>
      </c>
      <c r="D275" s="17" t="s">
        <v>481</v>
      </c>
      <c r="E275" s="17" t="s">
        <v>935</v>
      </c>
      <c r="F275" s="18" t="s">
        <v>1368</v>
      </c>
      <c r="G275" s="19" t="s">
        <v>515</v>
      </c>
      <c r="H275" s="22">
        <v>112000</v>
      </c>
      <c r="I275" s="22">
        <v>6000</v>
      </c>
      <c r="J275" s="17" t="s">
        <v>1369</v>
      </c>
      <c r="K275" s="13"/>
    </row>
    <row r="276" ht="89" customHeight="1" spans="1:11">
      <c r="A276" s="21">
        <v>21</v>
      </c>
      <c r="B276" s="17" t="s">
        <v>1370</v>
      </c>
      <c r="C276" s="17" t="s">
        <v>1371</v>
      </c>
      <c r="D276" s="17" t="s">
        <v>481</v>
      </c>
      <c r="E276" s="17" t="s">
        <v>564</v>
      </c>
      <c r="F276" s="18" t="s">
        <v>1372</v>
      </c>
      <c r="G276" s="19" t="s">
        <v>494</v>
      </c>
      <c r="H276" s="22">
        <v>110000</v>
      </c>
      <c r="I276" s="22">
        <v>13504</v>
      </c>
      <c r="J276" s="17" t="s">
        <v>1373</v>
      </c>
      <c r="K276" s="13"/>
    </row>
    <row r="277" ht="112" customHeight="1" spans="1:11">
      <c r="A277" s="21">
        <v>22</v>
      </c>
      <c r="B277" s="17" t="s">
        <v>1374</v>
      </c>
      <c r="C277" s="17" t="s">
        <v>1364</v>
      </c>
      <c r="D277" s="17" t="s">
        <v>481</v>
      </c>
      <c r="E277" s="17" t="s">
        <v>498</v>
      </c>
      <c r="F277" s="18" t="s">
        <v>1375</v>
      </c>
      <c r="G277" s="19" t="s">
        <v>544</v>
      </c>
      <c r="H277" s="22">
        <v>125000</v>
      </c>
      <c r="I277" s="22">
        <v>16000</v>
      </c>
      <c r="J277" s="17" t="s">
        <v>1366</v>
      </c>
      <c r="K277" s="13"/>
    </row>
    <row r="278" ht="78" customHeight="1" spans="1:11">
      <c r="A278" s="21">
        <v>23</v>
      </c>
      <c r="B278" s="17" t="s">
        <v>1376</v>
      </c>
      <c r="C278" s="17" t="s">
        <v>1377</v>
      </c>
      <c r="D278" s="17" t="s">
        <v>481</v>
      </c>
      <c r="E278" s="17" t="s">
        <v>482</v>
      </c>
      <c r="F278" s="18" t="s">
        <v>1378</v>
      </c>
      <c r="G278" s="19" t="s">
        <v>500</v>
      </c>
      <c r="H278" s="22">
        <v>100000</v>
      </c>
      <c r="I278" s="22">
        <v>30000</v>
      </c>
      <c r="J278" s="17" t="s">
        <v>1379</v>
      </c>
      <c r="K278" s="13"/>
    </row>
    <row r="279" ht="78" customHeight="1" spans="1:11">
      <c r="A279" s="21">
        <v>24</v>
      </c>
      <c r="B279" s="17" t="s">
        <v>1380</v>
      </c>
      <c r="C279" s="17" t="s">
        <v>1019</v>
      </c>
      <c r="D279" s="17" t="s">
        <v>481</v>
      </c>
      <c r="E279" s="17" t="s">
        <v>488</v>
      </c>
      <c r="F279" s="18" t="s">
        <v>1381</v>
      </c>
      <c r="G279" s="19" t="s">
        <v>544</v>
      </c>
      <c r="H279" s="22">
        <v>146000</v>
      </c>
      <c r="I279" s="22">
        <v>19091</v>
      </c>
      <c r="J279" s="17" t="s">
        <v>1382</v>
      </c>
      <c r="K279" s="13"/>
    </row>
    <row r="280" ht="78" customHeight="1" spans="1:11">
      <c r="A280" s="21">
        <v>25</v>
      </c>
      <c r="B280" s="17" t="s">
        <v>1383</v>
      </c>
      <c r="C280" s="17" t="s">
        <v>1384</v>
      </c>
      <c r="D280" s="17" t="s">
        <v>481</v>
      </c>
      <c r="E280" s="17" t="s">
        <v>509</v>
      </c>
      <c r="F280" s="18" t="s">
        <v>1385</v>
      </c>
      <c r="G280" s="19" t="s">
        <v>500</v>
      </c>
      <c r="H280" s="22">
        <v>250000</v>
      </c>
      <c r="I280" s="22">
        <v>36146</v>
      </c>
      <c r="J280" s="17" t="s">
        <v>1052</v>
      </c>
      <c r="K280" s="13"/>
    </row>
    <row r="281" ht="141" customHeight="1" spans="1:11">
      <c r="A281" s="21">
        <v>26</v>
      </c>
      <c r="B281" s="17" t="s">
        <v>1386</v>
      </c>
      <c r="C281" s="17" t="s">
        <v>1387</v>
      </c>
      <c r="D281" s="17" t="s">
        <v>481</v>
      </c>
      <c r="E281" s="17" t="s">
        <v>482</v>
      </c>
      <c r="F281" s="18" t="s">
        <v>1388</v>
      </c>
      <c r="G281" s="19" t="s">
        <v>544</v>
      </c>
      <c r="H281" s="22">
        <v>250000</v>
      </c>
      <c r="I281" s="22">
        <v>43000</v>
      </c>
      <c r="J281" s="17" t="s">
        <v>1389</v>
      </c>
      <c r="K281" s="13"/>
    </row>
    <row r="282" ht="93" customHeight="1" spans="1:11">
      <c r="A282" s="21">
        <v>27</v>
      </c>
      <c r="B282" s="17" t="s">
        <v>1390</v>
      </c>
      <c r="C282" s="17" t="s">
        <v>1391</v>
      </c>
      <c r="D282" s="17" t="s">
        <v>481</v>
      </c>
      <c r="E282" s="17" t="s">
        <v>488</v>
      </c>
      <c r="F282" s="18" t="s">
        <v>1392</v>
      </c>
      <c r="G282" s="19" t="s">
        <v>500</v>
      </c>
      <c r="H282" s="22">
        <v>140000</v>
      </c>
      <c r="I282" s="22">
        <v>45000</v>
      </c>
      <c r="J282" s="17" t="s">
        <v>1393</v>
      </c>
      <c r="K282" s="13"/>
    </row>
    <row r="283" ht="93" customHeight="1" spans="1:11">
      <c r="A283" s="21">
        <v>28</v>
      </c>
      <c r="B283" s="17" t="s">
        <v>1394</v>
      </c>
      <c r="C283" s="17" t="s">
        <v>1395</v>
      </c>
      <c r="D283" s="17" t="s">
        <v>481</v>
      </c>
      <c r="E283" s="17" t="s">
        <v>488</v>
      </c>
      <c r="F283" s="18" t="s">
        <v>1396</v>
      </c>
      <c r="G283" s="19" t="s">
        <v>500</v>
      </c>
      <c r="H283" s="22">
        <v>230000</v>
      </c>
      <c r="I283" s="22">
        <v>40000</v>
      </c>
      <c r="J283" s="17" t="s">
        <v>1397</v>
      </c>
      <c r="K283" s="13"/>
    </row>
    <row r="284" ht="78" customHeight="1" spans="1:11">
      <c r="A284" s="21">
        <v>29</v>
      </c>
      <c r="B284" s="17" t="s">
        <v>1398</v>
      </c>
      <c r="C284" s="17" t="s">
        <v>1399</v>
      </c>
      <c r="D284" s="17" t="s">
        <v>481</v>
      </c>
      <c r="E284" s="17" t="s">
        <v>564</v>
      </c>
      <c r="F284" s="18" t="s">
        <v>1400</v>
      </c>
      <c r="G284" s="19" t="s">
        <v>544</v>
      </c>
      <c r="H284" s="22">
        <v>480000</v>
      </c>
      <c r="I284" s="22">
        <v>40000</v>
      </c>
      <c r="J284" s="17" t="s">
        <v>1401</v>
      </c>
      <c r="K284" s="13"/>
    </row>
    <row r="285" ht="78" customHeight="1" spans="1:11">
      <c r="A285" s="21">
        <v>30</v>
      </c>
      <c r="B285" s="17" t="s">
        <v>1402</v>
      </c>
      <c r="C285" s="17" t="s">
        <v>1403</v>
      </c>
      <c r="D285" s="17" t="s">
        <v>481</v>
      </c>
      <c r="E285" s="17" t="s">
        <v>498</v>
      </c>
      <c r="F285" s="18" t="s">
        <v>1404</v>
      </c>
      <c r="G285" s="19" t="s">
        <v>500</v>
      </c>
      <c r="H285" s="22">
        <v>120000</v>
      </c>
      <c r="I285" s="22">
        <v>16000</v>
      </c>
      <c r="J285" s="17" t="s">
        <v>1405</v>
      </c>
      <c r="K285" s="13"/>
    </row>
    <row r="286" ht="84" customHeight="1" spans="1:11">
      <c r="A286" s="21">
        <v>31</v>
      </c>
      <c r="B286" s="17" t="s">
        <v>1406</v>
      </c>
      <c r="C286" s="17" t="s">
        <v>1407</v>
      </c>
      <c r="D286" s="17" t="s">
        <v>481</v>
      </c>
      <c r="E286" s="17" t="s">
        <v>935</v>
      </c>
      <c r="F286" s="18" t="s">
        <v>1408</v>
      </c>
      <c r="G286" s="19" t="s">
        <v>505</v>
      </c>
      <c r="H286" s="22">
        <v>100000</v>
      </c>
      <c r="I286" s="22">
        <v>5000</v>
      </c>
      <c r="J286" s="17" t="s">
        <v>629</v>
      </c>
      <c r="K286" s="13"/>
    </row>
    <row r="287" ht="132" customHeight="1" spans="1:11">
      <c r="A287" s="21">
        <v>32</v>
      </c>
      <c r="B287" s="17" t="s">
        <v>1409</v>
      </c>
      <c r="C287" s="17" t="s">
        <v>934</v>
      </c>
      <c r="D287" s="17" t="s">
        <v>481</v>
      </c>
      <c r="E287" s="17" t="s">
        <v>935</v>
      </c>
      <c r="F287" s="18" t="s">
        <v>1410</v>
      </c>
      <c r="G287" s="19" t="s">
        <v>515</v>
      </c>
      <c r="H287" s="22">
        <v>104000</v>
      </c>
      <c r="I287" s="22">
        <v>7000</v>
      </c>
      <c r="J287" s="17" t="s">
        <v>1411</v>
      </c>
      <c r="K287" s="13"/>
    </row>
    <row r="288" ht="132" customHeight="1" spans="1:11">
      <c r="A288" s="21">
        <v>33</v>
      </c>
      <c r="B288" s="17" t="s">
        <v>1412</v>
      </c>
      <c r="C288" s="17" t="s">
        <v>1413</v>
      </c>
      <c r="D288" s="17" t="s">
        <v>481</v>
      </c>
      <c r="E288" s="17" t="s">
        <v>935</v>
      </c>
      <c r="F288" s="18" t="s">
        <v>1414</v>
      </c>
      <c r="G288" s="19" t="s">
        <v>484</v>
      </c>
      <c r="H288" s="22">
        <v>102300</v>
      </c>
      <c r="I288" s="22">
        <v>9000</v>
      </c>
      <c r="J288" s="17" t="s">
        <v>1415</v>
      </c>
      <c r="K288" s="13"/>
    </row>
    <row r="289" ht="102" customHeight="1" spans="1:11">
      <c r="A289" s="21">
        <v>34</v>
      </c>
      <c r="B289" s="17" t="s">
        <v>1416</v>
      </c>
      <c r="C289" s="17" t="s">
        <v>1417</v>
      </c>
      <c r="D289" s="17" t="s">
        <v>481</v>
      </c>
      <c r="E289" s="17" t="s">
        <v>498</v>
      </c>
      <c r="F289" s="18" t="s">
        <v>1418</v>
      </c>
      <c r="G289" s="19" t="s">
        <v>1016</v>
      </c>
      <c r="H289" s="22">
        <v>160000</v>
      </c>
      <c r="I289" s="22">
        <v>20000</v>
      </c>
      <c r="J289" s="17" t="s">
        <v>1419</v>
      </c>
      <c r="K289" s="13"/>
    </row>
    <row r="290" ht="170" customHeight="1" spans="1:11">
      <c r="A290" s="21">
        <v>35</v>
      </c>
      <c r="B290" s="17" t="s">
        <v>1420</v>
      </c>
      <c r="C290" s="17" t="s">
        <v>1421</v>
      </c>
      <c r="D290" s="17" t="s">
        <v>481</v>
      </c>
      <c r="E290" s="17" t="s">
        <v>935</v>
      </c>
      <c r="F290" s="18" t="s">
        <v>1422</v>
      </c>
      <c r="G290" s="19" t="s">
        <v>500</v>
      </c>
      <c r="H290" s="22">
        <v>350000</v>
      </c>
      <c r="I290" s="22">
        <v>20000</v>
      </c>
      <c r="J290" s="17" t="s">
        <v>1423</v>
      </c>
      <c r="K290" s="13"/>
    </row>
    <row r="291" ht="96" customHeight="1" spans="1:11">
      <c r="A291" s="21">
        <v>36</v>
      </c>
      <c r="B291" s="17" t="s">
        <v>1424</v>
      </c>
      <c r="C291" s="17" t="s">
        <v>1019</v>
      </c>
      <c r="D291" s="17" t="s">
        <v>481</v>
      </c>
      <c r="E291" s="17" t="s">
        <v>488</v>
      </c>
      <c r="F291" s="18" t="s">
        <v>1425</v>
      </c>
      <c r="G291" s="19" t="s">
        <v>544</v>
      </c>
      <c r="H291" s="22">
        <v>124000</v>
      </c>
      <c r="I291" s="22">
        <v>9354</v>
      </c>
      <c r="J291" s="17" t="s">
        <v>1426</v>
      </c>
      <c r="K291" s="13"/>
    </row>
    <row r="292" ht="127" customHeight="1" spans="1:11">
      <c r="A292" s="21">
        <v>37</v>
      </c>
      <c r="B292" s="17" t="s">
        <v>1427</v>
      </c>
      <c r="C292" s="17" t="s">
        <v>1026</v>
      </c>
      <c r="D292" s="17" t="s">
        <v>481</v>
      </c>
      <c r="E292" s="17" t="s">
        <v>935</v>
      </c>
      <c r="F292" s="18" t="s">
        <v>1428</v>
      </c>
      <c r="G292" s="19" t="s">
        <v>500</v>
      </c>
      <c r="H292" s="22">
        <v>140000</v>
      </c>
      <c r="I292" s="22">
        <v>20000</v>
      </c>
      <c r="J292" s="17" t="s">
        <v>1429</v>
      </c>
      <c r="K292" s="13"/>
    </row>
    <row r="293" ht="127" customHeight="1" spans="1:11">
      <c r="A293" s="21">
        <v>38</v>
      </c>
      <c r="B293" s="17" t="s">
        <v>1430</v>
      </c>
      <c r="C293" s="17" t="s">
        <v>1431</v>
      </c>
      <c r="D293" s="17" t="s">
        <v>481</v>
      </c>
      <c r="E293" s="17" t="s">
        <v>498</v>
      </c>
      <c r="F293" s="18" t="s">
        <v>1432</v>
      </c>
      <c r="G293" s="19" t="s">
        <v>1433</v>
      </c>
      <c r="H293" s="22">
        <v>200000</v>
      </c>
      <c r="I293" s="22">
        <v>10000</v>
      </c>
      <c r="J293" s="17" t="s">
        <v>1434</v>
      </c>
      <c r="K293" s="13"/>
    </row>
    <row r="294" ht="77" customHeight="1" spans="1:11">
      <c r="A294" s="21">
        <v>39</v>
      </c>
      <c r="B294" s="17" t="s">
        <v>1435</v>
      </c>
      <c r="C294" s="17" t="s">
        <v>1436</v>
      </c>
      <c r="D294" s="17" t="s">
        <v>481</v>
      </c>
      <c r="E294" s="17" t="s">
        <v>498</v>
      </c>
      <c r="F294" s="18" t="s">
        <v>1437</v>
      </c>
      <c r="G294" s="19" t="s">
        <v>1438</v>
      </c>
      <c r="H294" s="22">
        <v>140000</v>
      </c>
      <c r="I294" s="22">
        <v>10000</v>
      </c>
      <c r="J294" s="17" t="s">
        <v>1439</v>
      </c>
      <c r="K294" s="13"/>
    </row>
    <row r="295" ht="99" customHeight="1" spans="1:11">
      <c r="A295" s="21">
        <v>40</v>
      </c>
      <c r="B295" s="17" t="s">
        <v>1440</v>
      </c>
      <c r="C295" s="17" t="s">
        <v>1441</v>
      </c>
      <c r="D295" s="17" t="s">
        <v>481</v>
      </c>
      <c r="E295" s="17" t="s">
        <v>482</v>
      </c>
      <c r="F295" s="18" t="s">
        <v>1442</v>
      </c>
      <c r="G295" s="19" t="s">
        <v>596</v>
      </c>
      <c r="H295" s="22">
        <v>198100</v>
      </c>
      <c r="I295" s="22">
        <v>50000</v>
      </c>
      <c r="J295" s="17" t="s">
        <v>1443</v>
      </c>
      <c r="K295" s="13"/>
    </row>
    <row r="296" ht="112" customHeight="1" spans="1:11">
      <c r="A296" s="21">
        <v>41</v>
      </c>
      <c r="B296" s="17" t="s">
        <v>1444</v>
      </c>
      <c r="C296" s="17" t="s">
        <v>1445</v>
      </c>
      <c r="D296" s="17" t="s">
        <v>481</v>
      </c>
      <c r="E296" s="17" t="s">
        <v>482</v>
      </c>
      <c r="F296" s="18" t="s">
        <v>1446</v>
      </c>
      <c r="G296" s="19" t="s">
        <v>500</v>
      </c>
      <c r="H296" s="22">
        <v>100000</v>
      </c>
      <c r="I296" s="22">
        <v>30000</v>
      </c>
      <c r="J296" s="17" t="s">
        <v>629</v>
      </c>
      <c r="K296" s="13"/>
    </row>
    <row r="297" ht="195" customHeight="1" spans="1:11">
      <c r="A297" s="21">
        <v>42</v>
      </c>
      <c r="B297" s="17" t="s">
        <v>1447</v>
      </c>
      <c r="C297" s="17" t="s">
        <v>1448</v>
      </c>
      <c r="D297" s="17" t="s">
        <v>481</v>
      </c>
      <c r="E297" s="17" t="s">
        <v>482</v>
      </c>
      <c r="F297" s="18" t="s">
        <v>1449</v>
      </c>
      <c r="G297" s="19" t="s">
        <v>544</v>
      </c>
      <c r="H297" s="22">
        <v>205000</v>
      </c>
      <c r="I297" s="22">
        <v>54254</v>
      </c>
      <c r="J297" s="17" t="s">
        <v>1450</v>
      </c>
      <c r="K297" s="13"/>
    </row>
    <row r="298" ht="114" customHeight="1" spans="1:11">
      <c r="A298" s="21">
        <v>43</v>
      </c>
      <c r="B298" s="17" t="s">
        <v>1451</v>
      </c>
      <c r="C298" s="17" t="s">
        <v>1452</v>
      </c>
      <c r="D298" s="17" t="s">
        <v>481</v>
      </c>
      <c r="E298" s="17" t="s">
        <v>482</v>
      </c>
      <c r="F298" s="18" t="s">
        <v>1453</v>
      </c>
      <c r="G298" s="19" t="s">
        <v>515</v>
      </c>
      <c r="H298" s="22">
        <v>130000</v>
      </c>
      <c r="I298" s="22">
        <v>40000</v>
      </c>
      <c r="J298" s="17" t="s">
        <v>1454</v>
      </c>
      <c r="K298" s="13"/>
    </row>
    <row r="299" ht="80" customHeight="1" spans="1:11">
      <c r="A299" s="21">
        <v>44</v>
      </c>
      <c r="B299" s="17" t="s">
        <v>1455</v>
      </c>
      <c r="C299" s="17" t="s">
        <v>1456</v>
      </c>
      <c r="D299" s="17" t="s">
        <v>481</v>
      </c>
      <c r="E299" s="17" t="s">
        <v>509</v>
      </c>
      <c r="F299" s="18" t="s">
        <v>1457</v>
      </c>
      <c r="G299" s="19" t="s">
        <v>500</v>
      </c>
      <c r="H299" s="22">
        <v>180000</v>
      </c>
      <c r="I299" s="22">
        <v>30000</v>
      </c>
      <c r="J299" s="17" t="s">
        <v>1458</v>
      </c>
      <c r="K299" s="13"/>
    </row>
    <row r="300" ht="99" customHeight="1" spans="1:11">
      <c r="A300" s="21">
        <v>45</v>
      </c>
      <c r="B300" s="17" t="s">
        <v>1459</v>
      </c>
      <c r="C300" s="17" t="s">
        <v>1460</v>
      </c>
      <c r="D300" s="17" t="s">
        <v>481</v>
      </c>
      <c r="E300" s="17" t="s">
        <v>564</v>
      </c>
      <c r="F300" s="18" t="s">
        <v>1461</v>
      </c>
      <c r="G300" s="19" t="s">
        <v>856</v>
      </c>
      <c r="H300" s="22">
        <v>477561</v>
      </c>
      <c r="I300" s="22">
        <v>59693</v>
      </c>
      <c r="J300" s="17" t="s">
        <v>1462</v>
      </c>
      <c r="K300" s="13"/>
    </row>
    <row r="301" ht="84" customHeight="1" spans="1:11">
      <c r="A301" s="21">
        <v>46</v>
      </c>
      <c r="B301" s="17" t="s">
        <v>1463</v>
      </c>
      <c r="C301" s="17" t="s">
        <v>1464</v>
      </c>
      <c r="D301" s="17" t="s">
        <v>481</v>
      </c>
      <c r="E301" s="17" t="s">
        <v>509</v>
      </c>
      <c r="F301" s="18" t="s">
        <v>1465</v>
      </c>
      <c r="G301" s="19" t="s">
        <v>1438</v>
      </c>
      <c r="H301" s="22">
        <v>215000</v>
      </c>
      <c r="I301" s="22">
        <v>15000</v>
      </c>
      <c r="J301" s="17" t="s">
        <v>1052</v>
      </c>
      <c r="K301" s="13"/>
    </row>
    <row r="302" ht="92" customHeight="1" spans="1:11">
      <c r="A302" s="21">
        <v>47</v>
      </c>
      <c r="B302" s="17" t="s">
        <v>1466</v>
      </c>
      <c r="C302" s="17" t="s">
        <v>1122</v>
      </c>
      <c r="D302" s="17" t="s">
        <v>481</v>
      </c>
      <c r="E302" s="17" t="s">
        <v>509</v>
      </c>
      <c r="F302" s="18" t="s">
        <v>1467</v>
      </c>
      <c r="G302" s="19" t="s">
        <v>544</v>
      </c>
      <c r="H302" s="22">
        <v>200000</v>
      </c>
      <c r="I302" s="22">
        <v>70000</v>
      </c>
      <c r="J302" s="17" t="s">
        <v>1468</v>
      </c>
      <c r="K302" s="13"/>
    </row>
    <row r="303" ht="82" customHeight="1" spans="1:11">
      <c r="A303" s="21">
        <v>48</v>
      </c>
      <c r="B303" s="17" t="s">
        <v>1469</v>
      </c>
      <c r="C303" s="17" t="s">
        <v>1470</v>
      </c>
      <c r="D303" s="17" t="s">
        <v>481</v>
      </c>
      <c r="E303" s="17" t="s">
        <v>509</v>
      </c>
      <c r="F303" s="18" t="s">
        <v>1471</v>
      </c>
      <c r="G303" s="19" t="s">
        <v>500</v>
      </c>
      <c r="H303" s="22">
        <v>182200</v>
      </c>
      <c r="I303" s="22">
        <v>20000</v>
      </c>
      <c r="J303" s="17" t="s">
        <v>625</v>
      </c>
      <c r="K303" s="13"/>
    </row>
    <row r="304" ht="36" customHeight="1" spans="1:11">
      <c r="A304" s="16" t="str">
        <f>"新建项目（"&amp;COUNT(A305:A327)&amp;"个）"</f>
        <v>新建项目（23个）</v>
      </c>
      <c r="B304" s="16"/>
      <c r="C304" s="16"/>
      <c r="D304" s="16"/>
      <c r="E304" s="16"/>
      <c r="F304" s="16"/>
      <c r="G304" s="13"/>
      <c r="H304" s="14">
        <f>SUM(H305:H327)</f>
        <v>5809088</v>
      </c>
      <c r="I304" s="14">
        <f>SUM(I305:I327)</f>
        <v>1365160</v>
      </c>
      <c r="J304" s="13"/>
      <c r="K304" s="13"/>
    </row>
    <row r="305" ht="98" customHeight="1" spans="1:11">
      <c r="A305" s="21">
        <v>1</v>
      </c>
      <c r="B305" s="17" t="s">
        <v>1472</v>
      </c>
      <c r="C305" s="17" t="s">
        <v>1097</v>
      </c>
      <c r="D305" s="17" t="s">
        <v>613</v>
      </c>
      <c r="E305" s="17" t="s">
        <v>498</v>
      </c>
      <c r="F305" s="18" t="s">
        <v>1473</v>
      </c>
      <c r="G305" s="19" t="s">
        <v>620</v>
      </c>
      <c r="H305" s="22">
        <v>128000</v>
      </c>
      <c r="I305" s="22">
        <v>30000</v>
      </c>
      <c r="J305" s="17" t="s">
        <v>1474</v>
      </c>
      <c r="K305" s="13"/>
    </row>
    <row r="306" ht="75" customHeight="1" spans="1:11">
      <c r="A306" s="21">
        <v>2</v>
      </c>
      <c r="B306" s="17" t="s">
        <v>1475</v>
      </c>
      <c r="C306" s="17" t="s">
        <v>1476</v>
      </c>
      <c r="D306" s="17" t="s">
        <v>613</v>
      </c>
      <c r="E306" s="17" t="s">
        <v>498</v>
      </c>
      <c r="F306" s="18" t="s">
        <v>1477</v>
      </c>
      <c r="G306" s="19" t="s">
        <v>633</v>
      </c>
      <c r="H306" s="22">
        <v>210000</v>
      </c>
      <c r="I306" s="22">
        <v>90000</v>
      </c>
      <c r="J306" s="17" t="s">
        <v>1308</v>
      </c>
      <c r="K306" s="13"/>
    </row>
    <row r="307" ht="104" customHeight="1" spans="1:11">
      <c r="A307" s="21">
        <v>3</v>
      </c>
      <c r="B307" s="17" t="s">
        <v>1478</v>
      </c>
      <c r="C307" s="17" t="s">
        <v>1479</v>
      </c>
      <c r="D307" s="17" t="s">
        <v>613</v>
      </c>
      <c r="E307" s="17" t="s">
        <v>498</v>
      </c>
      <c r="F307" s="18" t="s">
        <v>1480</v>
      </c>
      <c r="G307" s="19" t="s">
        <v>633</v>
      </c>
      <c r="H307" s="22">
        <v>282070</v>
      </c>
      <c r="I307" s="22">
        <v>100000</v>
      </c>
      <c r="J307" s="17" t="s">
        <v>625</v>
      </c>
      <c r="K307" s="13"/>
    </row>
    <row r="308" ht="100" customHeight="1" spans="1:11">
      <c r="A308" s="21">
        <v>4</v>
      </c>
      <c r="B308" s="17" t="s">
        <v>1481</v>
      </c>
      <c r="C308" s="17" t="s">
        <v>1482</v>
      </c>
      <c r="D308" s="17" t="s">
        <v>613</v>
      </c>
      <c r="E308" s="17" t="s">
        <v>564</v>
      </c>
      <c r="F308" s="18" t="s">
        <v>1483</v>
      </c>
      <c r="G308" s="19" t="s">
        <v>620</v>
      </c>
      <c r="H308" s="22">
        <v>118446</v>
      </c>
      <c r="I308" s="22">
        <v>80000</v>
      </c>
      <c r="J308" s="17" t="s">
        <v>625</v>
      </c>
      <c r="K308" s="13"/>
    </row>
    <row r="309" ht="100" customHeight="1" spans="1:11">
      <c r="A309" s="21">
        <v>5</v>
      </c>
      <c r="B309" s="17" t="s">
        <v>1484</v>
      </c>
      <c r="C309" s="17" t="s">
        <v>1485</v>
      </c>
      <c r="D309" s="17" t="s">
        <v>613</v>
      </c>
      <c r="E309" s="17" t="s">
        <v>564</v>
      </c>
      <c r="F309" s="18" t="s">
        <v>1486</v>
      </c>
      <c r="G309" s="19" t="s">
        <v>633</v>
      </c>
      <c r="H309" s="22">
        <v>430000</v>
      </c>
      <c r="I309" s="22">
        <v>260000</v>
      </c>
      <c r="J309" s="17" t="s">
        <v>1487</v>
      </c>
      <c r="K309" s="13"/>
    </row>
    <row r="310" ht="123" customHeight="1" spans="1:11">
      <c r="A310" s="21">
        <v>6</v>
      </c>
      <c r="B310" s="17" t="s">
        <v>1488</v>
      </c>
      <c r="C310" s="17" t="s">
        <v>1489</v>
      </c>
      <c r="D310" s="17" t="s">
        <v>613</v>
      </c>
      <c r="E310" s="17" t="s">
        <v>482</v>
      </c>
      <c r="F310" s="18" t="s">
        <v>1490</v>
      </c>
      <c r="G310" s="20" t="s">
        <v>633</v>
      </c>
      <c r="H310" s="22">
        <v>458200</v>
      </c>
      <c r="I310" s="22">
        <v>73000</v>
      </c>
      <c r="J310" s="17" t="s">
        <v>1491</v>
      </c>
      <c r="K310" s="13"/>
    </row>
    <row r="311" ht="68" customHeight="1" spans="1:11">
      <c r="A311" s="21">
        <v>7</v>
      </c>
      <c r="B311" s="17" t="s">
        <v>1492</v>
      </c>
      <c r="C311" s="17" t="s">
        <v>1493</v>
      </c>
      <c r="D311" s="17" t="s">
        <v>613</v>
      </c>
      <c r="E311" s="17" t="s">
        <v>509</v>
      </c>
      <c r="F311" s="18" t="s">
        <v>1494</v>
      </c>
      <c r="G311" s="19" t="s">
        <v>615</v>
      </c>
      <c r="H311" s="22">
        <v>190000</v>
      </c>
      <c r="I311" s="22">
        <v>50000</v>
      </c>
      <c r="J311" s="17" t="s">
        <v>1487</v>
      </c>
      <c r="K311" s="13"/>
    </row>
    <row r="312" ht="74" customHeight="1" spans="1:11">
      <c r="A312" s="21">
        <v>8</v>
      </c>
      <c r="B312" s="17" t="s">
        <v>1495</v>
      </c>
      <c r="C312" s="17" t="s">
        <v>627</v>
      </c>
      <c r="D312" s="17" t="s">
        <v>613</v>
      </c>
      <c r="E312" s="17" t="s">
        <v>482</v>
      </c>
      <c r="F312" s="18" t="s">
        <v>1496</v>
      </c>
      <c r="G312" s="20" t="s">
        <v>633</v>
      </c>
      <c r="H312" s="22">
        <v>166000</v>
      </c>
      <c r="I312" s="22">
        <v>25000</v>
      </c>
      <c r="J312" s="17" t="s">
        <v>629</v>
      </c>
      <c r="K312" s="13"/>
    </row>
    <row r="313" ht="80" customHeight="1" spans="1:11">
      <c r="A313" s="21">
        <v>9</v>
      </c>
      <c r="B313" s="17" t="s">
        <v>1497</v>
      </c>
      <c r="C313" s="17" t="s">
        <v>1498</v>
      </c>
      <c r="D313" s="17" t="s">
        <v>613</v>
      </c>
      <c r="E313" s="17" t="s">
        <v>488</v>
      </c>
      <c r="F313" s="18" t="s">
        <v>1499</v>
      </c>
      <c r="G313" s="19" t="s">
        <v>633</v>
      </c>
      <c r="H313" s="22">
        <v>150000</v>
      </c>
      <c r="I313" s="22">
        <v>60000</v>
      </c>
      <c r="J313" s="17" t="s">
        <v>653</v>
      </c>
      <c r="K313" s="13"/>
    </row>
    <row r="314" ht="76" customHeight="1" spans="1:11">
      <c r="A314" s="21">
        <v>10</v>
      </c>
      <c r="B314" s="17" t="s">
        <v>1500</v>
      </c>
      <c r="C314" s="17" t="s">
        <v>1501</v>
      </c>
      <c r="D314" s="17" t="s">
        <v>613</v>
      </c>
      <c r="E314" s="17" t="s">
        <v>498</v>
      </c>
      <c r="F314" s="18" t="s">
        <v>1502</v>
      </c>
      <c r="G314" s="19" t="s">
        <v>633</v>
      </c>
      <c r="H314" s="22">
        <v>184900</v>
      </c>
      <c r="I314" s="22">
        <v>13291</v>
      </c>
      <c r="J314" s="17" t="s">
        <v>1503</v>
      </c>
      <c r="K314" s="13"/>
    </row>
    <row r="315" ht="90" customHeight="1" spans="1:11">
      <c r="A315" s="21">
        <v>11</v>
      </c>
      <c r="B315" s="17" t="s">
        <v>1504</v>
      </c>
      <c r="C315" s="17" t="s">
        <v>1505</v>
      </c>
      <c r="D315" s="17" t="s">
        <v>613</v>
      </c>
      <c r="E315" s="17" t="s">
        <v>498</v>
      </c>
      <c r="F315" s="18" t="s">
        <v>1506</v>
      </c>
      <c r="G315" s="19" t="s">
        <v>714</v>
      </c>
      <c r="H315" s="22">
        <v>280000</v>
      </c>
      <c r="I315" s="22">
        <v>5000</v>
      </c>
      <c r="J315" s="17" t="s">
        <v>1507</v>
      </c>
      <c r="K315" s="13"/>
    </row>
    <row r="316" ht="83" customHeight="1" spans="1:11">
      <c r="A316" s="21">
        <v>12</v>
      </c>
      <c r="B316" s="17" t="s">
        <v>1508</v>
      </c>
      <c r="C316" s="17" t="s">
        <v>1509</v>
      </c>
      <c r="D316" s="17" t="s">
        <v>613</v>
      </c>
      <c r="E316" s="17" t="s">
        <v>498</v>
      </c>
      <c r="F316" s="18" t="s">
        <v>1510</v>
      </c>
      <c r="G316" s="19" t="s">
        <v>620</v>
      </c>
      <c r="H316" s="22">
        <v>116232</v>
      </c>
      <c r="I316" s="22">
        <v>110000</v>
      </c>
      <c r="J316" s="17" t="s">
        <v>1511</v>
      </c>
      <c r="K316" s="13"/>
    </row>
    <row r="317" ht="77" customHeight="1" spans="1:11">
      <c r="A317" s="21">
        <v>13</v>
      </c>
      <c r="B317" s="17" t="s">
        <v>1512</v>
      </c>
      <c r="C317" s="17" t="s">
        <v>1509</v>
      </c>
      <c r="D317" s="17" t="s">
        <v>613</v>
      </c>
      <c r="E317" s="17" t="s">
        <v>498</v>
      </c>
      <c r="F317" s="18" t="s">
        <v>1513</v>
      </c>
      <c r="G317" s="19" t="s">
        <v>633</v>
      </c>
      <c r="H317" s="22">
        <v>150000</v>
      </c>
      <c r="I317" s="22">
        <v>8000</v>
      </c>
      <c r="J317" s="17" t="s">
        <v>1308</v>
      </c>
      <c r="K317" s="13"/>
    </row>
    <row r="318" ht="77" customHeight="1" spans="1:11">
      <c r="A318" s="21">
        <v>14</v>
      </c>
      <c r="B318" s="17" t="s">
        <v>1514</v>
      </c>
      <c r="C318" s="17" t="s">
        <v>1515</v>
      </c>
      <c r="D318" s="17" t="s">
        <v>613</v>
      </c>
      <c r="E318" s="17" t="s">
        <v>498</v>
      </c>
      <c r="F318" s="18" t="s">
        <v>1516</v>
      </c>
      <c r="G318" s="19" t="s">
        <v>633</v>
      </c>
      <c r="H318" s="22">
        <v>162425</v>
      </c>
      <c r="I318" s="22">
        <v>100000</v>
      </c>
      <c r="J318" s="17" t="s">
        <v>1517</v>
      </c>
      <c r="K318" s="13"/>
    </row>
    <row r="319" ht="82" customHeight="1" spans="1:11">
      <c r="A319" s="21">
        <v>15</v>
      </c>
      <c r="B319" s="17" t="s">
        <v>1518</v>
      </c>
      <c r="C319" s="17" t="s">
        <v>1519</v>
      </c>
      <c r="D319" s="17" t="s">
        <v>613</v>
      </c>
      <c r="E319" s="17" t="s">
        <v>498</v>
      </c>
      <c r="F319" s="18" t="s">
        <v>1520</v>
      </c>
      <c r="G319" s="19" t="s">
        <v>633</v>
      </c>
      <c r="H319" s="22">
        <v>198000</v>
      </c>
      <c r="I319" s="22">
        <v>62000</v>
      </c>
      <c r="J319" s="17" t="s">
        <v>1521</v>
      </c>
      <c r="K319" s="13"/>
    </row>
    <row r="320" ht="88" customHeight="1" spans="1:11">
      <c r="A320" s="21">
        <v>16</v>
      </c>
      <c r="B320" s="17" t="s">
        <v>1522</v>
      </c>
      <c r="C320" s="17" t="s">
        <v>1523</v>
      </c>
      <c r="D320" s="17" t="s">
        <v>613</v>
      </c>
      <c r="E320" s="17" t="s">
        <v>482</v>
      </c>
      <c r="F320" s="18" t="s">
        <v>1524</v>
      </c>
      <c r="G320" s="20" t="s">
        <v>633</v>
      </c>
      <c r="H320" s="22">
        <v>290800</v>
      </c>
      <c r="I320" s="22">
        <v>60000</v>
      </c>
      <c r="J320" s="17" t="s">
        <v>629</v>
      </c>
      <c r="K320" s="13"/>
    </row>
    <row r="321" ht="98" customHeight="1" spans="1:11">
      <c r="A321" s="21">
        <v>17</v>
      </c>
      <c r="B321" s="17" t="s">
        <v>1525</v>
      </c>
      <c r="C321" s="17" t="s">
        <v>1526</v>
      </c>
      <c r="D321" s="17" t="s">
        <v>613</v>
      </c>
      <c r="E321" s="17" t="s">
        <v>482</v>
      </c>
      <c r="F321" s="18" t="s">
        <v>1527</v>
      </c>
      <c r="G321" s="20" t="s">
        <v>615</v>
      </c>
      <c r="H321" s="22">
        <v>435000</v>
      </c>
      <c r="I321" s="22">
        <v>50000</v>
      </c>
      <c r="J321" s="17" t="s">
        <v>1129</v>
      </c>
      <c r="K321" s="13"/>
    </row>
    <row r="322" ht="139" customHeight="1" spans="1:11">
      <c r="A322" s="21">
        <v>18</v>
      </c>
      <c r="B322" s="17" t="s">
        <v>1528</v>
      </c>
      <c r="C322" s="17" t="s">
        <v>1529</v>
      </c>
      <c r="D322" s="17" t="s">
        <v>613</v>
      </c>
      <c r="E322" s="17" t="s">
        <v>482</v>
      </c>
      <c r="F322" s="18" t="s">
        <v>1530</v>
      </c>
      <c r="G322" s="20" t="s">
        <v>615</v>
      </c>
      <c r="H322" s="22">
        <v>270000</v>
      </c>
      <c r="I322" s="22">
        <v>20000</v>
      </c>
      <c r="J322" s="17" t="s">
        <v>1531</v>
      </c>
      <c r="K322" s="13"/>
    </row>
    <row r="323" ht="114" customHeight="1" spans="1:11">
      <c r="A323" s="21">
        <v>19</v>
      </c>
      <c r="B323" s="17" t="s">
        <v>1532</v>
      </c>
      <c r="C323" s="17" t="s">
        <v>1533</v>
      </c>
      <c r="D323" s="17" t="s">
        <v>613</v>
      </c>
      <c r="E323" s="17" t="s">
        <v>482</v>
      </c>
      <c r="F323" s="18" t="s">
        <v>1534</v>
      </c>
      <c r="G323" s="20" t="s">
        <v>633</v>
      </c>
      <c r="H323" s="22">
        <v>765715</v>
      </c>
      <c r="I323" s="22">
        <v>53120</v>
      </c>
      <c r="J323" s="17" t="s">
        <v>1535</v>
      </c>
      <c r="K323" s="13"/>
    </row>
    <row r="324" ht="107" customHeight="1" spans="1:11">
      <c r="A324" s="21">
        <v>20</v>
      </c>
      <c r="B324" s="17" t="s">
        <v>1536</v>
      </c>
      <c r="C324" s="17" t="s">
        <v>1537</v>
      </c>
      <c r="D324" s="17" t="s">
        <v>613</v>
      </c>
      <c r="E324" s="17" t="s">
        <v>482</v>
      </c>
      <c r="F324" s="18" t="s">
        <v>1538</v>
      </c>
      <c r="G324" s="20" t="s">
        <v>615</v>
      </c>
      <c r="H324" s="22">
        <v>210000</v>
      </c>
      <c r="I324" s="22">
        <v>54249</v>
      </c>
      <c r="J324" s="17" t="s">
        <v>1539</v>
      </c>
      <c r="K324" s="13"/>
    </row>
    <row r="325" ht="89" customHeight="1" spans="1:11">
      <c r="A325" s="21">
        <v>21</v>
      </c>
      <c r="B325" s="17" t="s">
        <v>1540</v>
      </c>
      <c r="C325" s="17" t="s">
        <v>1541</v>
      </c>
      <c r="D325" s="17" t="s">
        <v>613</v>
      </c>
      <c r="E325" s="17" t="s">
        <v>482</v>
      </c>
      <c r="F325" s="18" t="s">
        <v>1542</v>
      </c>
      <c r="G325" s="20" t="s">
        <v>615</v>
      </c>
      <c r="H325" s="22">
        <v>318800</v>
      </c>
      <c r="I325" s="22">
        <v>33000</v>
      </c>
      <c r="J325" s="17" t="s">
        <v>1543</v>
      </c>
      <c r="K325" s="13"/>
    </row>
    <row r="326" ht="91" customHeight="1" spans="1:11">
      <c r="A326" s="21">
        <v>22</v>
      </c>
      <c r="B326" s="17" t="s">
        <v>1544</v>
      </c>
      <c r="C326" s="17" t="s">
        <v>1545</v>
      </c>
      <c r="D326" s="17" t="s">
        <v>613</v>
      </c>
      <c r="E326" s="17" t="s">
        <v>482</v>
      </c>
      <c r="F326" s="18" t="s">
        <v>1546</v>
      </c>
      <c r="G326" s="20" t="s">
        <v>615</v>
      </c>
      <c r="H326" s="22">
        <v>180000</v>
      </c>
      <c r="I326" s="22">
        <v>22000</v>
      </c>
      <c r="J326" s="17" t="s">
        <v>629</v>
      </c>
      <c r="K326" s="13"/>
    </row>
    <row r="327" ht="105" customHeight="1" spans="1:11">
      <c r="A327" s="21">
        <v>23</v>
      </c>
      <c r="B327" s="17" t="s">
        <v>1547</v>
      </c>
      <c r="C327" s="17" t="s">
        <v>1548</v>
      </c>
      <c r="D327" s="17" t="s">
        <v>613</v>
      </c>
      <c r="E327" s="17" t="s">
        <v>935</v>
      </c>
      <c r="F327" s="18" t="s">
        <v>1549</v>
      </c>
      <c r="G327" s="19" t="s">
        <v>633</v>
      </c>
      <c r="H327" s="22">
        <v>114500</v>
      </c>
      <c r="I327" s="22">
        <v>6500</v>
      </c>
      <c r="J327" s="17" t="s">
        <v>1132</v>
      </c>
      <c r="K327" s="13"/>
    </row>
    <row r="328" ht="36" customHeight="1" spans="1:11">
      <c r="A328" s="16" t="str">
        <f>"前期项目（"&amp;COUNT(A329:A329)&amp;"个）"</f>
        <v>前期项目（1个）</v>
      </c>
      <c r="B328" s="16"/>
      <c r="C328" s="16"/>
      <c r="D328" s="16"/>
      <c r="E328" s="16"/>
      <c r="F328" s="16"/>
      <c r="G328" s="13"/>
      <c r="H328" s="14">
        <f>SUM(H329:H329)</f>
        <v>200000</v>
      </c>
      <c r="I328" s="14"/>
      <c r="J328" s="13"/>
      <c r="K328" s="13"/>
    </row>
    <row r="329" ht="107" customHeight="1" spans="1:11">
      <c r="A329" s="17">
        <v>1</v>
      </c>
      <c r="B329" s="17" t="s">
        <v>1550</v>
      </c>
      <c r="C329" s="17" t="s">
        <v>1325</v>
      </c>
      <c r="D329" s="17" t="s">
        <v>613</v>
      </c>
      <c r="E329" s="17" t="s">
        <v>1034</v>
      </c>
      <c r="F329" s="18" t="s">
        <v>1551</v>
      </c>
      <c r="G329" s="17" t="s">
        <v>732</v>
      </c>
      <c r="H329" s="22">
        <v>200000</v>
      </c>
      <c r="I329" s="22"/>
      <c r="J329" s="17" t="s">
        <v>1552</v>
      </c>
      <c r="K329" s="13"/>
    </row>
    <row r="330" ht="36" customHeight="1" spans="1:11">
      <c r="A330" s="15" t="str">
        <f>"文化旅游产业（"&amp;COUNT(A331:A354)&amp;"个）"</f>
        <v>文化旅游产业（18个）</v>
      </c>
      <c r="B330" s="15"/>
      <c r="C330" s="15"/>
      <c r="D330" s="15"/>
      <c r="E330" s="15"/>
      <c r="F330" s="16"/>
      <c r="G330" s="13"/>
      <c r="H330" s="14">
        <f>H331+H338</f>
        <v>3704000</v>
      </c>
      <c r="I330" s="14">
        <f>I331+I338</f>
        <v>897800</v>
      </c>
      <c r="J330" s="13"/>
      <c r="K330" s="13"/>
    </row>
    <row r="331" ht="36" customHeight="1" spans="1:11">
      <c r="A331" s="16" t="str">
        <f>"文化产业（"&amp;COUNT(A332:A337)&amp;"个）"</f>
        <v>文化产业（5个）</v>
      </c>
      <c r="B331" s="16"/>
      <c r="C331" s="16"/>
      <c r="D331" s="16"/>
      <c r="E331" s="16"/>
      <c r="F331" s="16"/>
      <c r="G331" s="13"/>
      <c r="H331" s="14">
        <f>H332</f>
        <v>1136000</v>
      </c>
      <c r="I331" s="14">
        <f>I332</f>
        <v>453000</v>
      </c>
      <c r="J331" s="13"/>
      <c r="K331" s="13"/>
    </row>
    <row r="332" ht="36" customHeight="1" spans="1:11">
      <c r="A332" s="16" t="str">
        <f>"续建项目（"&amp;COUNT(A333:A337)&amp;"个）"</f>
        <v>续建项目（5个）</v>
      </c>
      <c r="B332" s="16"/>
      <c r="C332" s="16"/>
      <c r="D332" s="16"/>
      <c r="E332" s="16"/>
      <c r="F332" s="16"/>
      <c r="G332" s="13"/>
      <c r="H332" s="14">
        <f>SUM(H333:H337)</f>
        <v>1136000</v>
      </c>
      <c r="I332" s="14">
        <f>SUM(I333:I337)</f>
        <v>453000</v>
      </c>
      <c r="J332" s="13"/>
      <c r="K332" s="13"/>
    </row>
    <row r="333" ht="124" customHeight="1" spans="1:11">
      <c r="A333" s="21">
        <v>1</v>
      </c>
      <c r="B333" s="17" t="s">
        <v>1553</v>
      </c>
      <c r="C333" s="17" t="s">
        <v>1554</v>
      </c>
      <c r="D333" s="17" t="s">
        <v>481</v>
      </c>
      <c r="E333" s="17" t="s">
        <v>564</v>
      </c>
      <c r="F333" s="18" t="s">
        <v>1555</v>
      </c>
      <c r="G333" s="19" t="s">
        <v>515</v>
      </c>
      <c r="H333" s="22">
        <v>150000</v>
      </c>
      <c r="I333" s="22">
        <v>45000</v>
      </c>
      <c r="J333" s="17" t="s">
        <v>1556</v>
      </c>
      <c r="K333" s="13"/>
    </row>
    <row r="334" ht="124" customHeight="1" spans="1:11">
      <c r="A334" s="21">
        <v>2</v>
      </c>
      <c r="B334" s="17" t="s">
        <v>1557</v>
      </c>
      <c r="C334" s="17" t="s">
        <v>1049</v>
      </c>
      <c r="D334" s="17" t="s">
        <v>481</v>
      </c>
      <c r="E334" s="17" t="s">
        <v>509</v>
      </c>
      <c r="F334" s="18" t="s">
        <v>1558</v>
      </c>
      <c r="G334" s="19" t="s">
        <v>1051</v>
      </c>
      <c r="H334" s="22">
        <v>240000</v>
      </c>
      <c r="I334" s="22">
        <v>72000</v>
      </c>
      <c r="J334" s="17" t="s">
        <v>1559</v>
      </c>
      <c r="K334" s="13"/>
    </row>
    <row r="335" ht="165" customHeight="1" spans="1:11">
      <c r="A335" s="21">
        <v>3</v>
      </c>
      <c r="B335" s="17" t="s">
        <v>1560</v>
      </c>
      <c r="C335" s="17" t="s">
        <v>1561</v>
      </c>
      <c r="D335" s="17" t="s">
        <v>481</v>
      </c>
      <c r="E335" s="17" t="s">
        <v>564</v>
      </c>
      <c r="F335" s="18" t="s">
        <v>1562</v>
      </c>
      <c r="G335" s="19" t="s">
        <v>515</v>
      </c>
      <c r="H335" s="22">
        <v>76000</v>
      </c>
      <c r="I335" s="22">
        <v>26000</v>
      </c>
      <c r="J335" s="17" t="s">
        <v>1563</v>
      </c>
      <c r="K335" s="13"/>
    </row>
    <row r="336" ht="180" customHeight="1" spans="1:11">
      <c r="A336" s="21">
        <v>4</v>
      </c>
      <c r="B336" s="17" t="s">
        <v>1564</v>
      </c>
      <c r="C336" s="17" t="s">
        <v>1293</v>
      </c>
      <c r="D336" s="17" t="s">
        <v>481</v>
      </c>
      <c r="E336" s="17" t="s">
        <v>482</v>
      </c>
      <c r="F336" s="18" t="s">
        <v>1565</v>
      </c>
      <c r="G336" s="19" t="s">
        <v>484</v>
      </c>
      <c r="H336" s="22">
        <v>490000</v>
      </c>
      <c r="I336" s="22">
        <v>290000</v>
      </c>
      <c r="J336" s="17" t="s">
        <v>1566</v>
      </c>
      <c r="K336" s="13"/>
    </row>
    <row r="337" ht="102" customHeight="1" spans="1:11">
      <c r="A337" s="21">
        <v>5</v>
      </c>
      <c r="B337" s="17" t="s">
        <v>1567</v>
      </c>
      <c r="C337" s="17" t="s">
        <v>1215</v>
      </c>
      <c r="D337" s="17" t="s">
        <v>481</v>
      </c>
      <c r="E337" s="17" t="s">
        <v>509</v>
      </c>
      <c r="F337" s="18" t="s">
        <v>1568</v>
      </c>
      <c r="G337" s="19" t="s">
        <v>1016</v>
      </c>
      <c r="H337" s="22">
        <v>180000</v>
      </c>
      <c r="I337" s="22">
        <v>20000</v>
      </c>
      <c r="J337" s="17" t="s">
        <v>1569</v>
      </c>
      <c r="K337" s="13"/>
    </row>
    <row r="338" ht="36" customHeight="1" spans="1:11">
      <c r="A338" s="16" t="str">
        <f>"旅游产业（"&amp;COUNT(A339:A354)&amp;"个）"</f>
        <v>旅游产业（13个）</v>
      </c>
      <c r="B338" s="16"/>
      <c r="C338" s="16"/>
      <c r="D338" s="16"/>
      <c r="E338" s="16"/>
      <c r="F338" s="16"/>
      <c r="G338" s="13"/>
      <c r="H338" s="14">
        <f>H339+H348+H350</f>
        <v>2568000</v>
      </c>
      <c r="I338" s="14">
        <f>I339+I348+I350</f>
        <v>444800</v>
      </c>
      <c r="J338" s="13"/>
      <c r="K338" s="13"/>
    </row>
    <row r="339" ht="36" customHeight="1" spans="1:11">
      <c r="A339" s="16" t="str">
        <f>"续建项目（"&amp;COUNT(A340:A347)&amp;"个）"</f>
        <v>续建项目（8个）</v>
      </c>
      <c r="B339" s="16"/>
      <c r="C339" s="16"/>
      <c r="D339" s="16"/>
      <c r="E339" s="16"/>
      <c r="F339" s="16"/>
      <c r="G339" s="13"/>
      <c r="H339" s="14">
        <f>SUM(H340:H347)</f>
        <v>1839000</v>
      </c>
      <c r="I339" s="14">
        <f>SUM(I340:I347)</f>
        <v>434800</v>
      </c>
      <c r="J339" s="13"/>
      <c r="K339" s="13"/>
    </row>
    <row r="340" ht="116" customHeight="1" spans="1:11">
      <c r="A340" s="21">
        <v>1</v>
      </c>
      <c r="B340" s="17" t="s">
        <v>1570</v>
      </c>
      <c r="C340" s="17" t="s">
        <v>1049</v>
      </c>
      <c r="D340" s="17" t="s">
        <v>481</v>
      </c>
      <c r="E340" s="17" t="s">
        <v>509</v>
      </c>
      <c r="F340" s="18" t="s">
        <v>1571</v>
      </c>
      <c r="G340" s="19" t="s">
        <v>494</v>
      </c>
      <c r="H340" s="22">
        <v>151000</v>
      </c>
      <c r="I340" s="22">
        <v>50000</v>
      </c>
      <c r="J340" s="17" t="s">
        <v>1572</v>
      </c>
      <c r="K340" s="13"/>
    </row>
    <row r="341" ht="98" customHeight="1" spans="1:11">
      <c r="A341" s="21">
        <v>2</v>
      </c>
      <c r="B341" s="17" t="s">
        <v>1573</v>
      </c>
      <c r="C341" s="17" t="s">
        <v>1493</v>
      </c>
      <c r="D341" s="17" t="s">
        <v>481</v>
      </c>
      <c r="E341" s="17" t="s">
        <v>509</v>
      </c>
      <c r="F341" s="18" t="s">
        <v>1574</v>
      </c>
      <c r="G341" s="19" t="s">
        <v>1051</v>
      </c>
      <c r="H341" s="22">
        <v>150000</v>
      </c>
      <c r="I341" s="22">
        <v>10000</v>
      </c>
      <c r="J341" s="17" t="s">
        <v>1559</v>
      </c>
      <c r="K341" s="13"/>
    </row>
    <row r="342" ht="98" customHeight="1" spans="1:11">
      <c r="A342" s="21">
        <v>3</v>
      </c>
      <c r="B342" s="17" t="s">
        <v>1575</v>
      </c>
      <c r="C342" s="17" t="s">
        <v>1576</v>
      </c>
      <c r="D342" s="17" t="s">
        <v>481</v>
      </c>
      <c r="E342" s="17" t="s">
        <v>509</v>
      </c>
      <c r="F342" s="18" t="s">
        <v>1577</v>
      </c>
      <c r="G342" s="19" t="s">
        <v>1438</v>
      </c>
      <c r="H342" s="22">
        <v>300000</v>
      </c>
      <c r="I342" s="22">
        <v>30000</v>
      </c>
      <c r="J342" s="17" t="s">
        <v>545</v>
      </c>
      <c r="K342" s="13"/>
    </row>
    <row r="343" ht="98" customHeight="1" spans="1:11">
      <c r="A343" s="21">
        <v>4</v>
      </c>
      <c r="B343" s="17" t="s">
        <v>1578</v>
      </c>
      <c r="C343" s="17" t="s">
        <v>1049</v>
      </c>
      <c r="D343" s="17" t="s">
        <v>481</v>
      </c>
      <c r="E343" s="17" t="s">
        <v>509</v>
      </c>
      <c r="F343" s="18" t="s">
        <v>1579</v>
      </c>
      <c r="G343" s="19" t="s">
        <v>604</v>
      </c>
      <c r="H343" s="22">
        <v>629000</v>
      </c>
      <c r="I343" s="22">
        <v>125800</v>
      </c>
      <c r="J343" s="17" t="s">
        <v>1580</v>
      </c>
      <c r="K343" s="13"/>
    </row>
    <row r="344" ht="233" customHeight="1" spans="1:11">
      <c r="A344" s="21">
        <v>5</v>
      </c>
      <c r="B344" s="17" t="s">
        <v>1581</v>
      </c>
      <c r="C344" s="17" t="s">
        <v>1582</v>
      </c>
      <c r="D344" s="17" t="s">
        <v>481</v>
      </c>
      <c r="E344" s="17" t="s">
        <v>564</v>
      </c>
      <c r="F344" s="18" t="s">
        <v>1583</v>
      </c>
      <c r="G344" s="19" t="s">
        <v>1584</v>
      </c>
      <c r="H344" s="22">
        <v>290000</v>
      </c>
      <c r="I344" s="22">
        <v>87000</v>
      </c>
      <c r="J344" s="17" t="s">
        <v>1585</v>
      </c>
      <c r="K344" s="13"/>
    </row>
    <row r="345" ht="116" customHeight="1" spans="1:11">
      <c r="A345" s="21">
        <v>6</v>
      </c>
      <c r="B345" s="17" t="s">
        <v>1586</v>
      </c>
      <c r="C345" s="17" t="s">
        <v>1049</v>
      </c>
      <c r="D345" s="17" t="s">
        <v>481</v>
      </c>
      <c r="E345" s="17" t="s">
        <v>509</v>
      </c>
      <c r="F345" s="18" t="s">
        <v>1587</v>
      </c>
      <c r="G345" s="19" t="s">
        <v>484</v>
      </c>
      <c r="H345" s="22">
        <v>229000</v>
      </c>
      <c r="I345" s="22">
        <v>100000</v>
      </c>
      <c r="J345" s="17" t="s">
        <v>511</v>
      </c>
      <c r="K345" s="13"/>
    </row>
    <row r="346" ht="90" customHeight="1" spans="1:11">
      <c r="A346" s="21">
        <v>7</v>
      </c>
      <c r="B346" s="17" t="s">
        <v>1588</v>
      </c>
      <c r="C346" s="17" t="s">
        <v>1589</v>
      </c>
      <c r="D346" s="17" t="s">
        <v>481</v>
      </c>
      <c r="E346" s="17" t="s">
        <v>482</v>
      </c>
      <c r="F346" s="18" t="s">
        <v>1590</v>
      </c>
      <c r="G346" s="19" t="s">
        <v>494</v>
      </c>
      <c r="H346" s="22">
        <v>50000</v>
      </c>
      <c r="I346" s="22">
        <v>12000</v>
      </c>
      <c r="J346" s="17" t="s">
        <v>1591</v>
      </c>
      <c r="K346" s="13"/>
    </row>
    <row r="347" ht="91" customHeight="1" spans="1:11">
      <c r="A347" s="21">
        <v>8</v>
      </c>
      <c r="B347" s="17" t="s">
        <v>1592</v>
      </c>
      <c r="C347" s="17" t="s">
        <v>1593</v>
      </c>
      <c r="D347" s="17" t="s">
        <v>481</v>
      </c>
      <c r="E347" s="17" t="s">
        <v>482</v>
      </c>
      <c r="F347" s="18" t="s">
        <v>1594</v>
      </c>
      <c r="G347" s="19" t="s">
        <v>515</v>
      </c>
      <c r="H347" s="22">
        <v>40000</v>
      </c>
      <c r="I347" s="22">
        <v>20000</v>
      </c>
      <c r="J347" s="17" t="s">
        <v>1595</v>
      </c>
      <c r="K347" s="13"/>
    </row>
    <row r="348" ht="36" customHeight="1" spans="1:11">
      <c r="A348" s="16" t="str">
        <f>"新建项目（"&amp;COUNT(A349:A349)&amp;"个）"</f>
        <v>新建项目（1个）</v>
      </c>
      <c r="B348" s="16"/>
      <c r="C348" s="16"/>
      <c r="D348" s="16"/>
      <c r="E348" s="16"/>
      <c r="F348" s="16"/>
      <c r="G348" s="13"/>
      <c r="H348" s="14">
        <f>SUM(H349:H349)</f>
        <v>10000</v>
      </c>
      <c r="I348" s="14">
        <f>SUM(I349:I349)</f>
        <v>10000</v>
      </c>
      <c r="J348" s="13"/>
      <c r="K348" s="13"/>
    </row>
    <row r="349" ht="109" customHeight="1" spans="1:11">
      <c r="A349" s="21">
        <v>1</v>
      </c>
      <c r="B349" s="17" t="s">
        <v>1596</v>
      </c>
      <c r="C349" s="17" t="s">
        <v>627</v>
      </c>
      <c r="D349" s="17" t="s">
        <v>613</v>
      </c>
      <c r="E349" s="17" t="s">
        <v>482</v>
      </c>
      <c r="F349" s="18" t="s">
        <v>1597</v>
      </c>
      <c r="G349" s="20" t="s">
        <v>615</v>
      </c>
      <c r="H349" s="22">
        <v>10000</v>
      </c>
      <c r="I349" s="22">
        <v>10000</v>
      </c>
      <c r="J349" s="17" t="s">
        <v>1598</v>
      </c>
      <c r="K349" s="13"/>
    </row>
    <row r="350" ht="36" customHeight="1" spans="1:11">
      <c r="A350" s="16" t="str">
        <f>"前期项目（"&amp;COUNT(A351:A354)&amp;"个）"</f>
        <v>前期项目（4个）</v>
      </c>
      <c r="B350" s="16"/>
      <c r="C350" s="16"/>
      <c r="D350" s="16"/>
      <c r="E350" s="16"/>
      <c r="F350" s="16"/>
      <c r="G350" s="13"/>
      <c r="H350" s="14">
        <f>SUM(H351:H354)</f>
        <v>719000</v>
      </c>
      <c r="I350" s="14"/>
      <c r="J350" s="13"/>
      <c r="K350" s="13"/>
    </row>
    <row r="351" ht="184" customHeight="1" spans="1:11">
      <c r="A351" s="17">
        <v>1</v>
      </c>
      <c r="B351" s="17" t="s">
        <v>1599</v>
      </c>
      <c r="C351" s="17" t="s">
        <v>1600</v>
      </c>
      <c r="D351" s="17" t="s">
        <v>718</v>
      </c>
      <c r="E351" s="17" t="s">
        <v>498</v>
      </c>
      <c r="F351" s="18" t="s">
        <v>1601</v>
      </c>
      <c r="G351" s="23" t="s">
        <v>720</v>
      </c>
      <c r="H351" s="22">
        <v>15000</v>
      </c>
      <c r="I351" s="22"/>
      <c r="J351" s="17" t="s">
        <v>725</v>
      </c>
      <c r="K351" s="13"/>
    </row>
    <row r="352" ht="184" customHeight="1" spans="1:11">
      <c r="A352" s="17">
        <v>2</v>
      </c>
      <c r="B352" s="17" t="s">
        <v>1602</v>
      </c>
      <c r="C352" s="17" t="s">
        <v>1600</v>
      </c>
      <c r="D352" s="17" t="s">
        <v>718</v>
      </c>
      <c r="E352" s="17" t="s">
        <v>498</v>
      </c>
      <c r="F352" s="18" t="s">
        <v>1603</v>
      </c>
      <c r="G352" s="23" t="s">
        <v>732</v>
      </c>
      <c r="H352" s="22">
        <v>17000</v>
      </c>
      <c r="I352" s="22"/>
      <c r="J352" s="17" t="s">
        <v>725</v>
      </c>
      <c r="K352" s="13"/>
    </row>
    <row r="353" ht="93" customHeight="1" spans="1:11">
      <c r="A353" s="17">
        <v>3</v>
      </c>
      <c r="B353" s="17" t="s">
        <v>1604</v>
      </c>
      <c r="C353" s="17" t="s">
        <v>1605</v>
      </c>
      <c r="D353" s="17" t="s">
        <v>718</v>
      </c>
      <c r="E353" s="17" t="s">
        <v>498</v>
      </c>
      <c r="F353" s="18" t="s">
        <v>1606</v>
      </c>
      <c r="G353" s="23" t="s">
        <v>732</v>
      </c>
      <c r="H353" s="22">
        <v>27000</v>
      </c>
      <c r="I353" s="22"/>
      <c r="J353" s="17" t="s">
        <v>725</v>
      </c>
      <c r="K353" s="13"/>
    </row>
    <row r="354" ht="91" customHeight="1" spans="1:11">
      <c r="A354" s="17">
        <v>4</v>
      </c>
      <c r="B354" s="17" t="s">
        <v>1607</v>
      </c>
      <c r="C354" s="17" t="s">
        <v>1608</v>
      </c>
      <c r="D354" s="17" t="s">
        <v>718</v>
      </c>
      <c r="E354" s="17" t="s">
        <v>482</v>
      </c>
      <c r="F354" s="18" t="s">
        <v>1609</v>
      </c>
      <c r="G354" s="17" t="s">
        <v>732</v>
      </c>
      <c r="H354" s="22">
        <v>660000</v>
      </c>
      <c r="I354" s="22"/>
      <c r="J354" s="17" t="s">
        <v>746</v>
      </c>
      <c r="K354" s="13"/>
    </row>
    <row r="355" ht="36" customHeight="1" spans="1:11">
      <c r="A355" s="15" t="str">
        <f>"城建及基础设施（"&amp;COUNT(A356:A444)&amp;"个）"</f>
        <v>城建及基础设施（82个）</v>
      </c>
      <c r="B355" s="15"/>
      <c r="C355" s="15"/>
      <c r="D355" s="15"/>
      <c r="E355" s="15"/>
      <c r="F355" s="16"/>
      <c r="G355" s="13"/>
      <c r="H355" s="14">
        <f>H356+H380</f>
        <v>11384690.3</v>
      </c>
      <c r="I355" s="14">
        <f>I356+I380</f>
        <v>2108895</v>
      </c>
      <c r="J355" s="13"/>
      <c r="K355" s="13"/>
    </row>
    <row r="356" ht="36" customHeight="1" spans="1:11">
      <c r="A356" s="16" t="str">
        <f>"电力、通信、供气、供水（"&amp;COUNT(A357:A379)&amp;"个）"</f>
        <v>电力、通信、供气、供水（21个）</v>
      </c>
      <c r="B356" s="16"/>
      <c r="C356" s="16"/>
      <c r="D356" s="16"/>
      <c r="E356" s="16"/>
      <c r="F356" s="16"/>
      <c r="G356" s="13"/>
      <c r="H356" s="14">
        <f>H357+H363</f>
        <v>828664</v>
      </c>
      <c r="I356" s="14">
        <f>I357+I363</f>
        <v>220568</v>
      </c>
      <c r="J356" s="13"/>
      <c r="K356" s="13"/>
    </row>
    <row r="357" ht="36" customHeight="1" spans="1:11">
      <c r="A357" s="16" t="str">
        <f>"续建项目（"&amp;COUNT(A358:A362)&amp;"个）"</f>
        <v>续建项目（5个）</v>
      </c>
      <c r="B357" s="16"/>
      <c r="C357" s="16"/>
      <c r="D357" s="16"/>
      <c r="E357" s="16"/>
      <c r="F357" s="16"/>
      <c r="G357" s="13"/>
      <c r="H357" s="14">
        <f>SUM(H358:H362)</f>
        <v>329304</v>
      </c>
      <c r="I357" s="14">
        <f>SUM(I358:I362)</f>
        <v>63128</v>
      </c>
      <c r="J357" s="13"/>
      <c r="K357" s="13"/>
    </row>
    <row r="358" ht="89" customHeight="1" spans="1:11">
      <c r="A358" s="21">
        <v>1</v>
      </c>
      <c r="B358" s="17" t="s">
        <v>1610</v>
      </c>
      <c r="C358" s="17" t="s">
        <v>1611</v>
      </c>
      <c r="D358" s="17" t="s">
        <v>481</v>
      </c>
      <c r="E358" s="17" t="s">
        <v>564</v>
      </c>
      <c r="F358" s="18" t="s">
        <v>1612</v>
      </c>
      <c r="G358" s="19" t="s">
        <v>505</v>
      </c>
      <c r="H358" s="22">
        <v>128000</v>
      </c>
      <c r="I358" s="22">
        <v>12000</v>
      </c>
      <c r="J358" s="17" t="s">
        <v>1613</v>
      </c>
      <c r="K358" s="13"/>
    </row>
    <row r="359" ht="89" customHeight="1" spans="1:11">
      <c r="A359" s="21">
        <v>2</v>
      </c>
      <c r="B359" s="17" t="s">
        <v>1614</v>
      </c>
      <c r="C359" s="17" t="s">
        <v>1615</v>
      </c>
      <c r="D359" s="17" t="s">
        <v>481</v>
      </c>
      <c r="E359" s="17" t="s">
        <v>1615</v>
      </c>
      <c r="F359" s="18" t="s">
        <v>1616</v>
      </c>
      <c r="G359" s="19" t="s">
        <v>1617</v>
      </c>
      <c r="H359" s="22">
        <v>73862</v>
      </c>
      <c r="I359" s="22">
        <v>36986</v>
      </c>
      <c r="J359" s="17" t="s">
        <v>1618</v>
      </c>
      <c r="K359" s="13"/>
    </row>
    <row r="360" ht="124" customHeight="1" spans="1:11">
      <c r="A360" s="21">
        <v>3</v>
      </c>
      <c r="B360" s="17" t="s">
        <v>1619</v>
      </c>
      <c r="C360" s="17" t="s">
        <v>1033</v>
      </c>
      <c r="D360" s="17" t="s">
        <v>481</v>
      </c>
      <c r="E360" s="17" t="s">
        <v>1034</v>
      </c>
      <c r="F360" s="18" t="s">
        <v>1620</v>
      </c>
      <c r="G360" s="19" t="s">
        <v>505</v>
      </c>
      <c r="H360" s="22">
        <v>10000</v>
      </c>
      <c r="I360" s="22">
        <v>800</v>
      </c>
      <c r="J360" s="17" t="s">
        <v>1621</v>
      </c>
      <c r="K360" s="13"/>
    </row>
    <row r="361" ht="89" customHeight="1" spans="1:11">
      <c r="A361" s="21">
        <v>4</v>
      </c>
      <c r="B361" s="17" t="s">
        <v>1622</v>
      </c>
      <c r="C361" s="17" t="s">
        <v>1623</v>
      </c>
      <c r="D361" s="17" t="s">
        <v>481</v>
      </c>
      <c r="E361" s="17" t="s">
        <v>1615</v>
      </c>
      <c r="F361" s="18" t="s">
        <v>1624</v>
      </c>
      <c r="G361" s="19" t="s">
        <v>505</v>
      </c>
      <c r="H361" s="22">
        <v>14342</v>
      </c>
      <c r="I361" s="22">
        <v>5342</v>
      </c>
      <c r="J361" s="17" t="s">
        <v>1618</v>
      </c>
      <c r="K361" s="13"/>
    </row>
    <row r="362" ht="119" customHeight="1" spans="1:11">
      <c r="A362" s="21">
        <v>5</v>
      </c>
      <c r="B362" s="17" t="s">
        <v>1625</v>
      </c>
      <c r="C362" s="17" t="s">
        <v>1626</v>
      </c>
      <c r="D362" s="17" t="s">
        <v>481</v>
      </c>
      <c r="E362" s="17" t="s">
        <v>564</v>
      </c>
      <c r="F362" s="18" t="s">
        <v>1627</v>
      </c>
      <c r="G362" s="19" t="s">
        <v>596</v>
      </c>
      <c r="H362" s="22">
        <v>103100</v>
      </c>
      <c r="I362" s="22">
        <v>8000</v>
      </c>
      <c r="J362" s="17" t="s">
        <v>1628</v>
      </c>
      <c r="K362" s="13"/>
    </row>
    <row r="363" ht="36" customHeight="1" spans="1:11">
      <c r="A363" s="16" t="str">
        <f>"新建项目（"&amp;COUNT(A364:A379)&amp;"个）"</f>
        <v>新建项目（16个）</v>
      </c>
      <c r="B363" s="16"/>
      <c r="C363" s="16"/>
      <c r="D363" s="16"/>
      <c r="E363" s="16"/>
      <c r="F363" s="16"/>
      <c r="G363" s="13"/>
      <c r="H363" s="14">
        <f>SUM(H364:H379)</f>
        <v>499360</v>
      </c>
      <c r="I363" s="14">
        <f>SUM(I364:I379)</f>
        <v>157440</v>
      </c>
      <c r="J363" s="13"/>
      <c r="K363" s="13"/>
    </row>
    <row r="364" ht="141" customHeight="1" spans="1:11">
      <c r="A364" s="21">
        <v>1</v>
      </c>
      <c r="B364" s="17" t="s">
        <v>1629</v>
      </c>
      <c r="C364" s="17" t="s">
        <v>1626</v>
      </c>
      <c r="D364" s="17" t="s">
        <v>613</v>
      </c>
      <c r="E364" s="17" t="s">
        <v>564</v>
      </c>
      <c r="F364" s="18" t="s">
        <v>1630</v>
      </c>
      <c r="G364" s="19" t="s">
        <v>620</v>
      </c>
      <c r="H364" s="22">
        <v>44942</v>
      </c>
      <c r="I364" s="22">
        <v>6000</v>
      </c>
      <c r="J364" s="17" t="s">
        <v>629</v>
      </c>
      <c r="K364" s="13"/>
    </row>
    <row r="365" ht="99" customHeight="1" spans="1:11">
      <c r="A365" s="21">
        <v>2</v>
      </c>
      <c r="B365" s="17" t="s">
        <v>1631</v>
      </c>
      <c r="C365" s="17" t="s">
        <v>1623</v>
      </c>
      <c r="D365" s="17" t="s">
        <v>613</v>
      </c>
      <c r="E365" s="17" t="s">
        <v>1615</v>
      </c>
      <c r="F365" s="18" t="s">
        <v>1632</v>
      </c>
      <c r="G365" s="19" t="s">
        <v>620</v>
      </c>
      <c r="H365" s="22">
        <v>11555</v>
      </c>
      <c r="I365" s="22">
        <v>8388</v>
      </c>
      <c r="J365" s="17" t="s">
        <v>1633</v>
      </c>
      <c r="K365" s="13"/>
    </row>
    <row r="366" ht="99" customHeight="1" spans="1:11">
      <c r="A366" s="21">
        <v>3</v>
      </c>
      <c r="B366" s="17" t="s">
        <v>1634</v>
      </c>
      <c r="C366" s="17" t="s">
        <v>1623</v>
      </c>
      <c r="D366" s="17" t="s">
        <v>613</v>
      </c>
      <c r="E366" s="17" t="s">
        <v>1615</v>
      </c>
      <c r="F366" s="18" t="s">
        <v>1635</v>
      </c>
      <c r="G366" s="19" t="s">
        <v>620</v>
      </c>
      <c r="H366" s="22">
        <v>10487</v>
      </c>
      <c r="I366" s="22">
        <v>7453</v>
      </c>
      <c r="J366" s="17" t="s">
        <v>1633</v>
      </c>
      <c r="K366" s="13"/>
    </row>
    <row r="367" ht="136" customHeight="1" spans="1:11">
      <c r="A367" s="21">
        <v>4</v>
      </c>
      <c r="B367" s="17" t="s">
        <v>1636</v>
      </c>
      <c r="C367" s="17" t="s">
        <v>935</v>
      </c>
      <c r="D367" s="17" t="s">
        <v>613</v>
      </c>
      <c r="E367" s="17" t="s">
        <v>935</v>
      </c>
      <c r="F367" s="18" t="s">
        <v>1637</v>
      </c>
      <c r="G367" s="19" t="s">
        <v>633</v>
      </c>
      <c r="H367" s="22">
        <v>56900</v>
      </c>
      <c r="I367" s="22">
        <v>5000</v>
      </c>
      <c r="J367" s="17" t="s">
        <v>1638</v>
      </c>
      <c r="K367" s="13"/>
    </row>
    <row r="368" ht="68" customHeight="1" spans="1:11">
      <c r="A368" s="21">
        <v>5</v>
      </c>
      <c r="B368" s="17" t="s">
        <v>1639</v>
      </c>
      <c r="C368" s="17" t="s">
        <v>1640</v>
      </c>
      <c r="D368" s="17" t="s">
        <v>613</v>
      </c>
      <c r="E368" s="17" t="s">
        <v>498</v>
      </c>
      <c r="F368" s="18" t="s">
        <v>1641</v>
      </c>
      <c r="G368" s="19" t="s">
        <v>681</v>
      </c>
      <c r="H368" s="22">
        <v>17030</v>
      </c>
      <c r="I368" s="22">
        <v>16230</v>
      </c>
      <c r="J368" s="17" t="s">
        <v>1642</v>
      </c>
      <c r="K368" s="13"/>
    </row>
    <row r="369" ht="97" customHeight="1" spans="1:11">
      <c r="A369" s="21">
        <v>6</v>
      </c>
      <c r="B369" s="17" t="s">
        <v>1643</v>
      </c>
      <c r="C369" s="17" t="s">
        <v>1623</v>
      </c>
      <c r="D369" s="17" t="s">
        <v>613</v>
      </c>
      <c r="E369" s="17" t="s">
        <v>1615</v>
      </c>
      <c r="F369" s="18" t="s">
        <v>1644</v>
      </c>
      <c r="G369" s="19" t="s">
        <v>620</v>
      </c>
      <c r="H369" s="22">
        <v>10242</v>
      </c>
      <c r="I369" s="22">
        <v>5507</v>
      </c>
      <c r="J369" s="17" t="s">
        <v>1644</v>
      </c>
      <c r="K369" s="13"/>
    </row>
    <row r="370" ht="97" customHeight="1" spans="1:11">
      <c r="A370" s="21">
        <v>7</v>
      </c>
      <c r="B370" s="17" t="s">
        <v>1645</v>
      </c>
      <c r="C370" s="17" t="s">
        <v>1623</v>
      </c>
      <c r="D370" s="17" t="s">
        <v>613</v>
      </c>
      <c r="E370" s="17" t="s">
        <v>1615</v>
      </c>
      <c r="F370" s="18" t="s">
        <v>1646</v>
      </c>
      <c r="G370" s="19" t="s">
        <v>633</v>
      </c>
      <c r="H370" s="22">
        <v>99940</v>
      </c>
      <c r="I370" s="22">
        <v>20000</v>
      </c>
      <c r="J370" s="17" t="s">
        <v>1646</v>
      </c>
      <c r="K370" s="13"/>
    </row>
    <row r="371" ht="97" customHeight="1" spans="1:11">
      <c r="A371" s="21">
        <v>8</v>
      </c>
      <c r="B371" s="17" t="s">
        <v>1647</v>
      </c>
      <c r="C371" s="17" t="s">
        <v>1623</v>
      </c>
      <c r="D371" s="17" t="s">
        <v>613</v>
      </c>
      <c r="E371" s="17" t="s">
        <v>1615</v>
      </c>
      <c r="F371" s="18" t="s">
        <v>1648</v>
      </c>
      <c r="G371" s="19" t="s">
        <v>681</v>
      </c>
      <c r="H371" s="22">
        <v>13386</v>
      </c>
      <c r="I371" s="22">
        <v>13386</v>
      </c>
      <c r="J371" s="17" t="s">
        <v>1648</v>
      </c>
      <c r="K371" s="13"/>
    </row>
    <row r="372" ht="87" customHeight="1" spans="1:11">
      <c r="A372" s="21">
        <v>9</v>
      </c>
      <c r="B372" s="17" t="s">
        <v>1649</v>
      </c>
      <c r="C372" s="17" t="s">
        <v>1650</v>
      </c>
      <c r="D372" s="17" t="s">
        <v>613</v>
      </c>
      <c r="E372" s="17" t="s">
        <v>498</v>
      </c>
      <c r="F372" s="18" t="s">
        <v>1651</v>
      </c>
      <c r="G372" s="19" t="s">
        <v>620</v>
      </c>
      <c r="H372" s="22">
        <v>30000</v>
      </c>
      <c r="I372" s="22">
        <v>27000</v>
      </c>
      <c r="J372" s="17" t="s">
        <v>1652</v>
      </c>
      <c r="K372" s="13"/>
    </row>
    <row r="373" ht="96" customHeight="1" spans="1:11">
      <c r="A373" s="21">
        <v>10</v>
      </c>
      <c r="B373" s="17" t="s">
        <v>1653</v>
      </c>
      <c r="C373" s="17" t="s">
        <v>1654</v>
      </c>
      <c r="D373" s="17" t="s">
        <v>613</v>
      </c>
      <c r="E373" s="17" t="s">
        <v>482</v>
      </c>
      <c r="F373" s="18" t="s">
        <v>1655</v>
      </c>
      <c r="G373" s="20" t="s">
        <v>681</v>
      </c>
      <c r="H373" s="22">
        <v>6876</v>
      </c>
      <c r="I373" s="22">
        <v>6876</v>
      </c>
      <c r="J373" s="17" t="s">
        <v>511</v>
      </c>
      <c r="K373" s="13"/>
    </row>
    <row r="374" ht="73" customHeight="1" spans="1:11">
      <c r="A374" s="21">
        <v>11</v>
      </c>
      <c r="B374" s="17" t="s">
        <v>1656</v>
      </c>
      <c r="C374" s="17" t="s">
        <v>1657</v>
      </c>
      <c r="D374" s="17" t="s">
        <v>613</v>
      </c>
      <c r="E374" s="17" t="s">
        <v>488</v>
      </c>
      <c r="F374" s="18" t="s">
        <v>1658</v>
      </c>
      <c r="G374" s="19" t="s">
        <v>681</v>
      </c>
      <c r="H374" s="22">
        <v>10000</v>
      </c>
      <c r="I374" s="22">
        <v>8500</v>
      </c>
      <c r="J374" s="17" t="s">
        <v>1659</v>
      </c>
      <c r="K374" s="13"/>
    </row>
    <row r="375" ht="143" customHeight="1" spans="1:11">
      <c r="A375" s="21">
        <v>12</v>
      </c>
      <c r="B375" s="17" t="s">
        <v>1660</v>
      </c>
      <c r="C375" s="17" t="s">
        <v>1661</v>
      </c>
      <c r="D375" s="17" t="s">
        <v>613</v>
      </c>
      <c r="E375" s="17" t="s">
        <v>564</v>
      </c>
      <c r="F375" s="18" t="s">
        <v>1662</v>
      </c>
      <c r="G375" s="19" t="s">
        <v>620</v>
      </c>
      <c r="H375" s="22">
        <v>15919</v>
      </c>
      <c r="I375" s="22">
        <v>13000</v>
      </c>
      <c r="J375" s="17" t="s">
        <v>1663</v>
      </c>
      <c r="K375" s="13"/>
    </row>
    <row r="376" ht="143" customHeight="1" spans="1:11">
      <c r="A376" s="21">
        <v>13</v>
      </c>
      <c r="B376" s="17" t="s">
        <v>1664</v>
      </c>
      <c r="C376" s="17" t="s">
        <v>1661</v>
      </c>
      <c r="D376" s="17" t="s">
        <v>613</v>
      </c>
      <c r="E376" s="17" t="s">
        <v>564</v>
      </c>
      <c r="F376" s="18" t="s">
        <v>1665</v>
      </c>
      <c r="G376" s="19" t="s">
        <v>620</v>
      </c>
      <c r="H376" s="22">
        <v>11083</v>
      </c>
      <c r="I376" s="22">
        <v>600</v>
      </c>
      <c r="J376" s="17" t="s">
        <v>1663</v>
      </c>
      <c r="K376" s="13"/>
    </row>
    <row r="377" ht="143" customHeight="1" spans="1:11">
      <c r="A377" s="21">
        <v>14</v>
      </c>
      <c r="B377" s="17" t="s">
        <v>1666</v>
      </c>
      <c r="C377" s="17" t="s">
        <v>1626</v>
      </c>
      <c r="D377" s="17" t="s">
        <v>613</v>
      </c>
      <c r="E377" s="17" t="s">
        <v>564</v>
      </c>
      <c r="F377" s="18" t="s">
        <v>1667</v>
      </c>
      <c r="G377" s="19" t="s">
        <v>620</v>
      </c>
      <c r="H377" s="22">
        <v>41000</v>
      </c>
      <c r="I377" s="22">
        <v>6000</v>
      </c>
      <c r="J377" s="17" t="s">
        <v>1668</v>
      </c>
      <c r="K377" s="13"/>
    </row>
    <row r="378" ht="119" customHeight="1" spans="1:11">
      <c r="A378" s="21">
        <v>15</v>
      </c>
      <c r="B378" s="17" t="s">
        <v>1669</v>
      </c>
      <c r="C378" s="17" t="s">
        <v>1626</v>
      </c>
      <c r="D378" s="17" t="s">
        <v>613</v>
      </c>
      <c r="E378" s="17" t="s">
        <v>564</v>
      </c>
      <c r="F378" s="18" t="s">
        <v>1670</v>
      </c>
      <c r="G378" s="19" t="s">
        <v>620</v>
      </c>
      <c r="H378" s="22">
        <v>36000</v>
      </c>
      <c r="I378" s="22">
        <v>6000</v>
      </c>
      <c r="J378" s="17" t="s">
        <v>1671</v>
      </c>
      <c r="K378" s="13"/>
    </row>
    <row r="379" ht="75" customHeight="1" spans="1:11">
      <c r="A379" s="21">
        <v>16</v>
      </c>
      <c r="B379" s="17" t="s">
        <v>1672</v>
      </c>
      <c r="C379" s="17" t="s">
        <v>1673</v>
      </c>
      <c r="D379" s="17" t="s">
        <v>613</v>
      </c>
      <c r="E379" s="17" t="s">
        <v>564</v>
      </c>
      <c r="F379" s="18" t="s">
        <v>1674</v>
      </c>
      <c r="G379" s="19" t="s">
        <v>633</v>
      </c>
      <c r="H379" s="22">
        <v>84000</v>
      </c>
      <c r="I379" s="22">
        <v>7500</v>
      </c>
      <c r="J379" s="17" t="s">
        <v>1675</v>
      </c>
      <c r="K379" s="13"/>
    </row>
    <row r="380" ht="36" customHeight="1" spans="1:11">
      <c r="A380" s="16" t="str">
        <f>"机场、铁路、地铁、道路（"&amp;COUNT(A381:A444)&amp;"个）"</f>
        <v>机场、铁路、地铁、道路（61个）</v>
      </c>
      <c r="B380" s="16"/>
      <c r="C380" s="16"/>
      <c r="D380" s="16"/>
      <c r="E380" s="16"/>
      <c r="F380" s="16"/>
      <c r="G380" s="13"/>
      <c r="H380" s="14">
        <f>H381+H424+H443</f>
        <v>10556026.3</v>
      </c>
      <c r="I380" s="14">
        <f>I381+I424+I443</f>
        <v>1888327</v>
      </c>
      <c r="J380" s="13"/>
      <c r="K380" s="13"/>
    </row>
    <row r="381" ht="36" customHeight="1" spans="1:11">
      <c r="A381" s="16" t="str">
        <f>"续建项目（"&amp;COUNT(A382:A423)&amp;"个）"</f>
        <v>续建项目（42个）</v>
      </c>
      <c r="B381" s="16"/>
      <c r="C381" s="16"/>
      <c r="D381" s="16"/>
      <c r="E381" s="16"/>
      <c r="F381" s="16"/>
      <c r="G381" s="13"/>
      <c r="H381" s="14">
        <f>SUM(H382:H423)</f>
        <v>9543964.3</v>
      </c>
      <c r="I381" s="14">
        <f>SUM(I382:I423)</f>
        <v>1646413</v>
      </c>
      <c r="J381" s="13"/>
      <c r="K381" s="13"/>
    </row>
    <row r="382" ht="244" customHeight="1" spans="1:11">
      <c r="A382" s="21">
        <v>1</v>
      </c>
      <c r="B382" s="17" t="s">
        <v>1676</v>
      </c>
      <c r="C382" s="17" t="s">
        <v>1677</v>
      </c>
      <c r="D382" s="17" t="s">
        <v>481</v>
      </c>
      <c r="E382" s="17" t="s">
        <v>488</v>
      </c>
      <c r="F382" s="18" t="s">
        <v>1678</v>
      </c>
      <c r="G382" s="19" t="s">
        <v>937</v>
      </c>
      <c r="H382" s="22">
        <v>4960000</v>
      </c>
      <c r="I382" s="22">
        <v>465000</v>
      </c>
      <c r="J382" s="17" t="s">
        <v>1679</v>
      </c>
      <c r="K382" s="13"/>
    </row>
    <row r="383" ht="136" customHeight="1" spans="1:11">
      <c r="A383" s="21">
        <v>2</v>
      </c>
      <c r="B383" s="17" t="s">
        <v>1680</v>
      </c>
      <c r="C383" s="17" t="s">
        <v>1681</v>
      </c>
      <c r="D383" s="17" t="s">
        <v>481</v>
      </c>
      <c r="E383" s="17" t="s">
        <v>935</v>
      </c>
      <c r="F383" s="18" t="s">
        <v>1682</v>
      </c>
      <c r="G383" s="19" t="s">
        <v>515</v>
      </c>
      <c r="H383" s="22">
        <v>207964</v>
      </c>
      <c r="I383" s="22">
        <v>30000</v>
      </c>
      <c r="J383" s="17" t="s">
        <v>1683</v>
      </c>
      <c r="K383" s="13"/>
    </row>
    <row r="384" ht="136" customHeight="1" spans="1:11">
      <c r="A384" s="21">
        <v>3</v>
      </c>
      <c r="B384" s="17" t="s">
        <v>1684</v>
      </c>
      <c r="C384" s="17" t="s">
        <v>1681</v>
      </c>
      <c r="D384" s="17" t="s">
        <v>481</v>
      </c>
      <c r="E384" s="17" t="s">
        <v>935</v>
      </c>
      <c r="F384" s="18" t="s">
        <v>1685</v>
      </c>
      <c r="G384" s="19" t="s">
        <v>484</v>
      </c>
      <c r="H384" s="22">
        <v>118206</v>
      </c>
      <c r="I384" s="22">
        <v>30000</v>
      </c>
      <c r="J384" s="17" t="s">
        <v>511</v>
      </c>
      <c r="K384" s="13"/>
    </row>
    <row r="385" ht="136" customHeight="1" spans="1:11">
      <c r="A385" s="21">
        <v>4</v>
      </c>
      <c r="B385" s="17" t="s">
        <v>1686</v>
      </c>
      <c r="C385" s="17" t="s">
        <v>1681</v>
      </c>
      <c r="D385" s="17" t="s">
        <v>481</v>
      </c>
      <c r="E385" s="17" t="s">
        <v>935</v>
      </c>
      <c r="F385" s="18" t="s">
        <v>1687</v>
      </c>
      <c r="G385" s="19" t="s">
        <v>515</v>
      </c>
      <c r="H385" s="22">
        <v>108386</v>
      </c>
      <c r="I385" s="22">
        <v>15000</v>
      </c>
      <c r="J385" s="17" t="s">
        <v>1688</v>
      </c>
      <c r="K385" s="13"/>
    </row>
    <row r="386" ht="136" customHeight="1" spans="1:11">
      <c r="A386" s="21">
        <v>5</v>
      </c>
      <c r="B386" s="17" t="s">
        <v>1689</v>
      </c>
      <c r="C386" s="17" t="s">
        <v>1657</v>
      </c>
      <c r="D386" s="17" t="s">
        <v>481</v>
      </c>
      <c r="E386" s="17" t="s">
        <v>488</v>
      </c>
      <c r="F386" s="18" t="s">
        <v>1690</v>
      </c>
      <c r="G386" s="19" t="s">
        <v>494</v>
      </c>
      <c r="H386" s="22">
        <v>58450.5</v>
      </c>
      <c r="I386" s="22">
        <v>12250</v>
      </c>
      <c r="J386" s="17" t="s">
        <v>1691</v>
      </c>
      <c r="K386" s="13"/>
    </row>
    <row r="387" ht="69" customHeight="1" spans="1:11">
      <c r="A387" s="21">
        <v>6</v>
      </c>
      <c r="B387" s="17" t="s">
        <v>1692</v>
      </c>
      <c r="C387" s="17" t="s">
        <v>1693</v>
      </c>
      <c r="D387" s="17" t="s">
        <v>481</v>
      </c>
      <c r="E387" s="17" t="s">
        <v>564</v>
      </c>
      <c r="F387" s="18" t="s">
        <v>1694</v>
      </c>
      <c r="G387" s="19" t="s">
        <v>515</v>
      </c>
      <c r="H387" s="22">
        <v>55000</v>
      </c>
      <c r="I387" s="22">
        <v>20000</v>
      </c>
      <c r="J387" s="17" t="s">
        <v>1695</v>
      </c>
      <c r="K387" s="13"/>
    </row>
    <row r="388" ht="118" customHeight="1" spans="1:11">
      <c r="A388" s="21">
        <v>7</v>
      </c>
      <c r="B388" s="17" t="s">
        <v>1696</v>
      </c>
      <c r="C388" s="17" t="s">
        <v>1697</v>
      </c>
      <c r="D388" s="17" t="s">
        <v>481</v>
      </c>
      <c r="E388" s="17" t="s">
        <v>935</v>
      </c>
      <c r="F388" s="18" t="s">
        <v>1698</v>
      </c>
      <c r="G388" s="19" t="s">
        <v>484</v>
      </c>
      <c r="H388" s="22">
        <v>12800</v>
      </c>
      <c r="I388" s="22">
        <v>8000</v>
      </c>
      <c r="J388" s="17" t="s">
        <v>1683</v>
      </c>
      <c r="K388" s="13"/>
    </row>
    <row r="389" ht="138" customHeight="1" spans="1:11">
      <c r="A389" s="21">
        <v>8</v>
      </c>
      <c r="B389" s="17" t="s">
        <v>1699</v>
      </c>
      <c r="C389" s="17" t="s">
        <v>1697</v>
      </c>
      <c r="D389" s="17" t="s">
        <v>481</v>
      </c>
      <c r="E389" s="17" t="s">
        <v>935</v>
      </c>
      <c r="F389" s="18" t="s">
        <v>1700</v>
      </c>
      <c r="G389" s="19" t="s">
        <v>515</v>
      </c>
      <c r="H389" s="22">
        <v>10000</v>
      </c>
      <c r="I389" s="22">
        <v>5000</v>
      </c>
      <c r="J389" s="17" t="s">
        <v>1683</v>
      </c>
      <c r="K389" s="13"/>
    </row>
    <row r="390" ht="170" customHeight="1" spans="1:11">
      <c r="A390" s="21">
        <v>9</v>
      </c>
      <c r="B390" s="17" t="s">
        <v>1701</v>
      </c>
      <c r="C390" s="17" t="s">
        <v>1702</v>
      </c>
      <c r="D390" s="17" t="s">
        <v>481</v>
      </c>
      <c r="E390" s="17" t="s">
        <v>488</v>
      </c>
      <c r="F390" s="18" t="s">
        <v>1703</v>
      </c>
      <c r="G390" s="19" t="s">
        <v>500</v>
      </c>
      <c r="H390" s="22">
        <v>493502</v>
      </c>
      <c r="I390" s="22">
        <v>160000</v>
      </c>
      <c r="J390" s="17" t="s">
        <v>1704</v>
      </c>
      <c r="K390" s="13"/>
    </row>
    <row r="391" ht="79" customHeight="1" spans="1:11">
      <c r="A391" s="21">
        <v>10</v>
      </c>
      <c r="B391" s="17" t="s">
        <v>1705</v>
      </c>
      <c r="C391" s="17" t="s">
        <v>1706</v>
      </c>
      <c r="D391" s="17" t="s">
        <v>481</v>
      </c>
      <c r="E391" s="17" t="s">
        <v>509</v>
      </c>
      <c r="F391" s="18" t="s">
        <v>1707</v>
      </c>
      <c r="G391" s="19" t="s">
        <v>505</v>
      </c>
      <c r="H391" s="22">
        <v>70000</v>
      </c>
      <c r="I391" s="22">
        <v>20000</v>
      </c>
      <c r="J391" s="17" t="s">
        <v>1708</v>
      </c>
      <c r="K391" s="13"/>
    </row>
    <row r="392" ht="112" customHeight="1" spans="1:11">
      <c r="A392" s="21">
        <v>11</v>
      </c>
      <c r="B392" s="17" t="s">
        <v>1709</v>
      </c>
      <c r="C392" s="17" t="s">
        <v>1654</v>
      </c>
      <c r="D392" s="17" t="s">
        <v>481</v>
      </c>
      <c r="E392" s="17" t="s">
        <v>482</v>
      </c>
      <c r="F392" s="18" t="s">
        <v>1710</v>
      </c>
      <c r="G392" s="19" t="s">
        <v>505</v>
      </c>
      <c r="H392" s="22">
        <v>23146</v>
      </c>
      <c r="I392" s="22">
        <v>5000</v>
      </c>
      <c r="J392" s="17" t="s">
        <v>511</v>
      </c>
      <c r="K392" s="13"/>
    </row>
    <row r="393" ht="112" customHeight="1" spans="1:11">
      <c r="A393" s="21">
        <v>12</v>
      </c>
      <c r="B393" s="17" t="s">
        <v>1711</v>
      </c>
      <c r="C393" s="17" t="s">
        <v>935</v>
      </c>
      <c r="D393" s="17" t="s">
        <v>481</v>
      </c>
      <c r="E393" s="17" t="s">
        <v>935</v>
      </c>
      <c r="F393" s="18" t="s">
        <v>1712</v>
      </c>
      <c r="G393" s="19" t="s">
        <v>500</v>
      </c>
      <c r="H393" s="22">
        <v>62539</v>
      </c>
      <c r="I393" s="22">
        <v>2000</v>
      </c>
      <c r="J393" s="17" t="s">
        <v>1713</v>
      </c>
      <c r="K393" s="13"/>
    </row>
    <row r="394" ht="112" customHeight="1" spans="1:11">
      <c r="A394" s="21">
        <v>13</v>
      </c>
      <c r="B394" s="17" t="s">
        <v>1714</v>
      </c>
      <c r="C394" s="17" t="s">
        <v>935</v>
      </c>
      <c r="D394" s="17" t="s">
        <v>481</v>
      </c>
      <c r="E394" s="17" t="s">
        <v>935</v>
      </c>
      <c r="F394" s="18" t="s">
        <v>1715</v>
      </c>
      <c r="G394" s="19" t="s">
        <v>500</v>
      </c>
      <c r="H394" s="22">
        <v>49800</v>
      </c>
      <c r="I394" s="22">
        <v>2000</v>
      </c>
      <c r="J394" s="17" t="s">
        <v>1713</v>
      </c>
      <c r="K394" s="13"/>
    </row>
    <row r="395" ht="112" customHeight="1" spans="1:11">
      <c r="A395" s="21">
        <v>14</v>
      </c>
      <c r="B395" s="17" t="s">
        <v>1716</v>
      </c>
      <c r="C395" s="17" t="s">
        <v>935</v>
      </c>
      <c r="D395" s="17" t="s">
        <v>481</v>
      </c>
      <c r="E395" s="17" t="s">
        <v>935</v>
      </c>
      <c r="F395" s="18" t="s">
        <v>1717</v>
      </c>
      <c r="G395" s="19" t="s">
        <v>500</v>
      </c>
      <c r="H395" s="22">
        <v>12157</v>
      </c>
      <c r="I395" s="22">
        <v>2000</v>
      </c>
      <c r="J395" s="17" t="s">
        <v>1683</v>
      </c>
      <c r="K395" s="13"/>
    </row>
    <row r="396" ht="112" customHeight="1" spans="1:11">
      <c r="A396" s="21">
        <v>15</v>
      </c>
      <c r="B396" s="17" t="s">
        <v>1718</v>
      </c>
      <c r="C396" s="17" t="s">
        <v>935</v>
      </c>
      <c r="D396" s="17" t="s">
        <v>481</v>
      </c>
      <c r="E396" s="17" t="s">
        <v>935</v>
      </c>
      <c r="F396" s="18" t="s">
        <v>1719</v>
      </c>
      <c r="G396" s="19" t="s">
        <v>500</v>
      </c>
      <c r="H396" s="22">
        <v>63993</v>
      </c>
      <c r="I396" s="22">
        <v>2000</v>
      </c>
      <c r="J396" s="17" t="s">
        <v>1713</v>
      </c>
      <c r="K396" s="13"/>
    </row>
    <row r="397" ht="112" customHeight="1" spans="1:11">
      <c r="A397" s="21">
        <v>16</v>
      </c>
      <c r="B397" s="17" t="s">
        <v>1720</v>
      </c>
      <c r="C397" s="17" t="s">
        <v>935</v>
      </c>
      <c r="D397" s="17" t="s">
        <v>481</v>
      </c>
      <c r="E397" s="17" t="s">
        <v>935</v>
      </c>
      <c r="F397" s="18" t="s">
        <v>1721</v>
      </c>
      <c r="G397" s="19" t="s">
        <v>500</v>
      </c>
      <c r="H397" s="22">
        <v>10172</v>
      </c>
      <c r="I397" s="22">
        <v>2000</v>
      </c>
      <c r="J397" s="17" t="s">
        <v>1722</v>
      </c>
      <c r="K397" s="13"/>
    </row>
    <row r="398" ht="61" customHeight="1" spans="1:11">
      <c r="A398" s="21">
        <v>17</v>
      </c>
      <c r="B398" s="17" t="s">
        <v>1723</v>
      </c>
      <c r="C398" s="17" t="s">
        <v>935</v>
      </c>
      <c r="D398" s="17" t="s">
        <v>481</v>
      </c>
      <c r="E398" s="17" t="s">
        <v>935</v>
      </c>
      <c r="F398" s="18" t="s">
        <v>1724</v>
      </c>
      <c r="G398" s="19" t="s">
        <v>505</v>
      </c>
      <c r="H398" s="22">
        <v>14189</v>
      </c>
      <c r="I398" s="22">
        <v>5000</v>
      </c>
      <c r="J398" s="17" t="s">
        <v>511</v>
      </c>
      <c r="K398" s="13"/>
    </row>
    <row r="399" ht="87" customHeight="1" spans="1:11">
      <c r="A399" s="21">
        <v>18</v>
      </c>
      <c r="B399" s="17" t="s">
        <v>1725</v>
      </c>
      <c r="C399" s="17" t="s">
        <v>935</v>
      </c>
      <c r="D399" s="17" t="s">
        <v>481</v>
      </c>
      <c r="E399" s="17" t="s">
        <v>935</v>
      </c>
      <c r="F399" s="18" t="s">
        <v>1726</v>
      </c>
      <c r="G399" s="19" t="s">
        <v>505</v>
      </c>
      <c r="H399" s="22">
        <v>10000</v>
      </c>
      <c r="I399" s="22">
        <v>5000</v>
      </c>
      <c r="J399" s="17" t="s">
        <v>1727</v>
      </c>
      <c r="K399" s="13"/>
    </row>
    <row r="400" ht="57" customHeight="1" spans="1:11">
      <c r="A400" s="21">
        <v>19</v>
      </c>
      <c r="B400" s="17" t="s">
        <v>1728</v>
      </c>
      <c r="C400" s="17" t="s">
        <v>935</v>
      </c>
      <c r="D400" s="17" t="s">
        <v>481</v>
      </c>
      <c r="E400" s="17" t="s">
        <v>935</v>
      </c>
      <c r="F400" s="18" t="s">
        <v>1729</v>
      </c>
      <c r="G400" s="19" t="s">
        <v>500</v>
      </c>
      <c r="H400" s="22">
        <v>10000</v>
      </c>
      <c r="I400" s="22">
        <v>3000</v>
      </c>
      <c r="J400" s="17" t="s">
        <v>1730</v>
      </c>
      <c r="K400" s="13"/>
    </row>
    <row r="401" ht="57" customHeight="1" spans="1:11">
      <c r="A401" s="21">
        <v>20</v>
      </c>
      <c r="B401" s="17" t="s">
        <v>1731</v>
      </c>
      <c r="C401" s="17" t="s">
        <v>935</v>
      </c>
      <c r="D401" s="17" t="s">
        <v>481</v>
      </c>
      <c r="E401" s="17" t="s">
        <v>935</v>
      </c>
      <c r="F401" s="18" t="s">
        <v>1732</v>
      </c>
      <c r="G401" s="19" t="s">
        <v>500</v>
      </c>
      <c r="H401" s="22">
        <v>45468</v>
      </c>
      <c r="I401" s="22">
        <v>2000</v>
      </c>
      <c r="J401" s="17" t="s">
        <v>1688</v>
      </c>
      <c r="K401" s="13"/>
    </row>
    <row r="402" ht="109" customHeight="1" spans="1:11">
      <c r="A402" s="21">
        <v>21</v>
      </c>
      <c r="B402" s="17" t="s">
        <v>1733</v>
      </c>
      <c r="C402" s="17" t="s">
        <v>935</v>
      </c>
      <c r="D402" s="17" t="s">
        <v>481</v>
      </c>
      <c r="E402" s="17" t="s">
        <v>935</v>
      </c>
      <c r="F402" s="18" t="s">
        <v>1734</v>
      </c>
      <c r="G402" s="19" t="s">
        <v>500</v>
      </c>
      <c r="H402" s="22">
        <v>10362</v>
      </c>
      <c r="I402" s="22">
        <v>3000</v>
      </c>
      <c r="J402" s="17" t="s">
        <v>511</v>
      </c>
      <c r="K402" s="13"/>
    </row>
    <row r="403" ht="136" customHeight="1" spans="1:11">
      <c r="A403" s="21">
        <v>22</v>
      </c>
      <c r="B403" s="17" t="s">
        <v>1735</v>
      </c>
      <c r="C403" s="17" t="s">
        <v>1736</v>
      </c>
      <c r="D403" s="17" t="s">
        <v>481</v>
      </c>
      <c r="E403" s="17" t="s">
        <v>1737</v>
      </c>
      <c r="F403" s="18" t="s">
        <v>1738</v>
      </c>
      <c r="G403" s="19" t="s">
        <v>500</v>
      </c>
      <c r="H403" s="22">
        <v>70569</v>
      </c>
      <c r="I403" s="22">
        <v>14000</v>
      </c>
      <c r="J403" s="17" t="s">
        <v>1739</v>
      </c>
      <c r="K403" s="13"/>
    </row>
    <row r="404" ht="109" customHeight="1" spans="1:11">
      <c r="A404" s="21">
        <v>23</v>
      </c>
      <c r="B404" s="17" t="s">
        <v>1740</v>
      </c>
      <c r="C404" s="17" t="s">
        <v>935</v>
      </c>
      <c r="D404" s="17" t="s">
        <v>481</v>
      </c>
      <c r="E404" s="17" t="s">
        <v>935</v>
      </c>
      <c r="F404" s="18" t="s">
        <v>1741</v>
      </c>
      <c r="G404" s="19" t="s">
        <v>505</v>
      </c>
      <c r="H404" s="22">
        <v>15607</v>
      </c>
      <c r="I404" s="22">
        <v>2000</v>
      </c>
      <c r="J404" s="17" t="s">
        <v>1742</v>
      </c>
      <c r="K404" s="13"/>
    </row>
    <row r="405" ht="80" customHeight="1" spans="1:11">
      <c r="A405" s="21">
        <v>24</v>
      </c>
      <c r="B405" s="17" t="s">
        <v>1743</v>
      </c>
      <c r="C405" s="17" t="s">
        <v>1736</v>
      </c>
      <c r="D405" s="17" t="s">
        <v>481</v>
      </c>
      <c r="E405" s="17" t="s">
        <v>1737</v>
      </c>
      <c r="F405" s="18" t="s">
        <v>1744</v>
      </c>
      <c r="G405" s="19" t="s">
        <v>596</v>
      </c>
      <c r="H405" s="22">
        <v>1093090</v>
      </c>
      <c r="I405" s="22">
        <v>241000</v>
      </c>
      <c r="J405" s="17" t="s">
        <v>1745</v>
      </c>
      <c r="K405" s="13"/>
    </row>
    <row r="406" ht="104" customHeight="1" spans="1:11">
      <c r="A406" s="21">
        <v>25</v>
      </c>
      <c r="B406" s="17" t="s">
        <v>1746</v>
      </c>
      <c r="C406" s="17" t="s">
        <v>935</v>
      </c>
      <c r="D406" s="17" t="s">
        <v>481</v>
      </c>
      <c r="E406" s="17" t="s">
        <v>935</v>
      </c>
      <c r="F406" s="18" t="s">
        <v>1747</v>
      </c>
      <c r="G406" s="19" t="s">
        <v>515</v>
      </c>
      <c r="H406" s="22">
        <v>106322</v>
      </c>
      <c r="I406" s="22">
        <v>30000</v>
      </c>
      <c r="J406" s="17" t="s">
        <v>1748</v>
      </c>
      <c r="K406" s="13"/>
    </row>
    <row r="407" ht="104" customHeight="1" spans="1:11">
      <c r="A407" s="21">
        <v>26</v>
      </c>
      <c r="B407" s="17" t="s">
        <v>1749</v>
      </c>
      <c r="C407" s="17" t="s">
        <v>935</v>
      </c>
      <c r="D407" s="17" t="s">
        <v>481</v>
      </c>
      <c r="E407" s="17" t="s">
        <v>935</v>
      </c>
      <c r="F407" s="18" t="s">
        <v>1750</v>
      </c>
      <c r="G407" s="19" t="s">
        <v>505</v>
      </c>
      <c r="H407" s="22">
        <v>218703</v>
      </c>
      <c r="I407" s="22">
        <v>35000</v>
      </c>
      <c r="J407" s="17" t="s">
        <v>511</v>
      </c>
      <c r="K407" s="13"/>
    </row>
    <row r="408" ht="68" customHeight="1" spans="1:11">
      <c r="A408" s="21">
        <v>27</v>
      </c>
      <c r="B408" s="17" t="s">
        <v>1751</v>
      </c>
      <c r="C408" s="17" t="s">
        <v>935</v>
      </c>
      <c r="D408" s="17" t="s">
        <v>481</v>
      </c>
      <c r="E408" s="17" t="s">
        <v>935</v>
      </c>
      <c r="F408" s="18" t="s">
        <v>1752</v>
      </c>
      <c r="G408" s="19" t="s">
        <v>505</v>
      </c>
      <c r="H408" s="22">
        <v>13177</v>
      </c>
      <c r="I408" s="22">
        <v>2500</v>
      </c>
      <c r="J408" s="17" t="s">
        <v>1683</v>
      </c>
      <c r="K408" s="13"/>
    </row>
    <row r="409" ht="89" customHeight="1" spans="1:11">
      <c r="A409" s="21">
        <v>28</v>
      </c>
      <c r="B409" s="17" t="s">
        <v>1753</v>
      </c>
      <c r="C409" s="17" t="s">
        <v>1754</v>
      </c>
      <c r="D409" s="17" t="s">
        <v>481</v>
      </c>
      <c r="E409" s="17" t="s">
        <v>498</v>
      </c>
      <c r="F409" s="18" t="s">
        <v>1755</v>
      </c>
      <c r="G409" s="19" t="s">
        <v>515</v>
      </c>
      <c r="H409" s="22">
        <v>153554</v>
      </c>
      <c r="I409" s="22">
        <v>76232</v>
      </c>
      <c r="J409" s="17" t="s">
        <v>1756</v>
      </c>
      <c r="K409" s="13"/>
    </row>
    <row r="410" ht="80" customHeight="1" spans="1:11">
      <c r="A410" s="21">
        <v>29</v>
      </c>
      <c r="B410" s="17" t="s">
        <v>1757</v>
      </c>
      <c r="C410" s="17" t="s">
        <v>1364</v>
      </c>
      <c r="D410" s="17" t="s">
        <v>481</v>
      </c>
      <c r="E410" s="17" t="s">
        <v>498</v>
      </c>
      <c r="F410" s="18" t="s">
        <v>1758</v>
      </c>
      <c r="G410" s="19" t="s">
        <v>604</v>
      </c>
      <c r="H410" s="22">
        <v>27900</v>
      </c>
      <c r="I410" s="22">
        <v>16600</v>
      </c>
      <c r="J410" s="17" t="s">
        <v>1759</v>
      </c>
      <c r="K410" s="13"/>
    </row>
    <row r="411" ht="80" customHeight="1" spans="1:11">
      <c r="A411" s="21">
        <v>30</v>
      </c>
      <c r="B411" s="17" t="s">
        <v>1760</v>
      </c>
      <c r="C411" s="17" t="s">
        <v>1364</v>
      </c>
      <c r="D411" s="17" t="s">
        <v>481</v>
      </c>
      <c r="E411" s="17" t="s">
        <v>498</v>
      </c>
      <c r="F411" s="18" t="s">
        <v>1761</v>
      </c>
      <c r="G411" s="19" t="s">
        <v>515</v>
      </c>
      <c r="H411" s="22">
        <v>28040</v>
      </c>
      <c r="I411" s="22">
        <v>23240</v>
      </c>
      <c r="J411" s="17" t="s">
        <v>1759</v>
      </c>
      <c r="K411" s="13"/>
    </row>
    <row r="412" ht="171" customHeight="1" spans="1:11">
      <c r="A412" s="21">
        <v>31</v>
      </c>
      <c r="B412" s="17" t="s">
        <v>1762</v>
      </c>
      <c r="C412" s="17" t="s">
        <v>1763</v>
      </c>
      <c r="D412" s="17" t="s">
        <v>481</v>
      </c>
      <c r="E412" s="17" t="s">
        <v>509</v>
      </c>
      <c r="F412" s="18" t="s">
        <v>1764</v>
      </c>
      <c r="G412" s="19" t="s">
        <v>500</v>
      </c>
      <c r="H412" s="22">
        <v>460000</v>
      </c>
      <c r="I412" s="22">
        <v>190000</v>
      </c>
      <c r="J412" s="17" t="s">
        <v>1765</v>
      </c>
      <c r="K412" s="13"/>
    </row>
    <row r="413" ht="202" customHeight="1" spans="1:11">
      <c r="A413" s="21">
        <v>32</v>
      </c>
      <c r="B413" s="17" t="s">
        <v>1766</v>
      </c>
      <c r="C413" s="17" t="s">
        <v>1673</v>
      </c>
      <c r="D413" s="17" t="s">
        <v>481</v>
      </c>
      <c r="E413" s="17" t="s">
        <v>564</v>
      </c>
      <c r="F413" s="18" t="s">
        <v>1767</v>
      </c>
      <c r="G413" s="19" t="s">
        <v>484</v>
      </c>
      <c r="H413" s="22">
        <v>148090</v>
      </c>
      <c r="I413" s="22">
        <v>61818</v>
      </c>
      <c r="J413" s="17" t="s">
        <v>1768</v>
      </c>
      <c r="K413" s="13"/>
    </row>
    <row r="414" ht="120" customHeight="1" spans="1:11">
      <c r="A414" s="21">
        <v>33</v>
      </c>
      <c r="B414" s="17" t="s">
        <v>1769</v>
      </c>
      <c r="C414" s="17" t="s">
        <v>935</v>
      </c>
      <c r="D414" s="17" t="s">
        <v>481</v>
      </c>
      <c r="E414" s="17" t="s">
        <v>935</v>
      </c>
      <c r="F414" s="18" t="s">
        <v>1770</v>
      </c>
      <c r="G414" s="19" t="s">
        <v>942</v>
      </c>
      <c r="H414" s="22">
        <v>114603</v>
      </c>
      <c r="I414" s="22">
        <v>2000</v>
      </c>
      <c r="J414" s="17" t="s">
        <v>511</v>
      </c>
      <c r="K414" s="13"/>
    </row>
    <row r="415" ht="74" customHeight="1" spans="1:11">
      <c r="A415" s="21">
        <v>34</v>
      </c>
      <c r="B415" s="17" t="s">
        <v>1771</v>
      </c>
      <c r="C415" s="17" t="s">
        <v>935</v>
      </c>
      <c r="D415" s="17" t="s">
        <v>481</v>
      </c>
      <c r="E415" s="17" t="s">
        <v>935</v>
      </c>
      <c r="F415" s="18" t="s">
        <v>1772</v>
      </c>
      <c r="G415" s="19" t="s">
        <v>1773</v>
      </c>
      <c r="H415" s="22">
        <v>46253</v>
      </c>
      <c r="I415" s="22">
        <v>1000</v>
      </c>
      <c r="J415" s="17" t="s">
        <v>511</v>
      </c>
      <c r="K415" s="13"/>
    </row>
    <row r="416" ht="76" customHeight="1" spans="1:11">
      <c r="A416" s="21">
        <v>35</v>
      </c>
      <c r="B416" s="17" t="s">
        <v>1774</v>
      </c>
      <c r="C416" s="17" t="s">
        <v>935</v>
      </c>
      <c r="D416" s="17" t="s">
        <v>481</v>
      </c>
      <c r="E416" s="17" t="s">
        <v>935</v>
      </c>
      <c r="F416" s="18" t="s">
        <v>1775</v>
      </c>
      <c r="G416" s="19" t="s">
        <v>1776</v>
      </c>
      <c r="H416" s="22">
        <v>43888</v>
      </c>
      <c r="I416" s="22">
        <v>1000</v>
      </c>
      <c r="J416" s="17" t="s">
        <v>511</v>
      </c>
      <c r="K416" s="13"/>
    </row>
    <row r="417" ht="131" customHeight="1" spans="1:11">
      <c r="A417" s="21">
        <v>36</v>
      </c>
      <c r="B417" s="17" t="s">
        <v>1777</v>
      </c>
      <c r="C417" s="17" t="s">
        <v>1657</v>
      </c>
      <c r="D417" s="17" t="s">
        <v>481</v>
      </c>
      <c r="E417" s="17" t="s">
        <v>488</v>
      </c>
      <c r="F417" s="18" t="s">
        <v>1778</v>
      </c>
      <c r="G417" s="19" t="s">
        <v>505</v>
      </c>
      <c r="H417" s="22">
        <v>20000</v>
      </c>
      <c r="I417" s="22">
        <v>13770</v>
      </c>
      <c r="J417" s="17" t="s">
        <v>1779</v>
      </c>
      <c r="K417" s="13"/>
    </row>
    <row r="418" ht="145" customHeight="1" spans="1:11">
      <c r="A418" s="21">
        <v>37</v>
      </c>
      <c r="B418" s="17" t="s">
        <v>1780</v>
      </c>
      <c r="C418" s="17" t="s">
        <v>1657</v>
      </c>
      <c r="D418" s="17" t="s">
        <v>481</v>
      </c>
      <c r="E418" s="17" t="s">
        <v>488</v>
      </c>
      <c r="F418" s="18" t="s">
        <v>1781</v>
      </c>
      <c r="G418" s="19" t="s">
        <v>505</v>
      </c>
      <c r="H418" s="22">
        <v>89914</v>
      </c>
      <c r="I418" s="22">
        <v>12295</v>
      </c>
      <c r="J418" s="17" t="s">
        <v>1782</v>
      </c>
      <c r="K418" s="13"/>
    </row>
    <row r="419" ht="104" customHeight="1" spans="1:11">
      <c r="A419" s="21">
        <v>38</v>
      </c>
      <c r="B419" s="17" t="s">
        <v>1783</v>
      </c>
      <c r="C419" s="17" t="s">
        <v>1657</v>
      </c>
      <c r="D419" s="17" t="s">
        <v>481</v>
      </c>
      <c r="E419" s="17" t="s">
        <v>488</v>
      </c>
      <c r="F419" s="18" t="s">
        <v>1784</v>
      </c>
      <c r="G419" s="19" t="s">
        <v>596</v>
      </c>
      <c r="H419" s="22">
        <v>95694</v>
      </c>
      <c r="I419" s="22">
        <v>21632</v>
      </c>
      <c r="J419" s="17" t="s">
        <v>1785</v>
      </c>
      <c r="K419" s="13"/>
    </row>
    <row r="420" ht="124" customHeight="1" spans="1:11">
      <c r="A420" s="21">
        <v>39</v>
      </c>
      <c r="B420" s="17" t="s">
        <v>1786</v>
      </c>
      <c r="C420" s="17" t="s">
        <v>1657</v>
      </c>
      <c r="D420" s="17" t="s">
        <v>481</v>
      </c>
      <c r="E420" s="17" t="s">
        <v>488</v>
      </c>
      <c r="F420" s="18" t="s">
        <v>1787</v>
      </c>
      <c r="G420" s="19" t="s">
        <v>500</v>
      </c>
      <c r="H420" s="22">
        <v>33315</v>
      </c>
      <c r="I420" s="22">
        <v>7700</v>
      </c>
      <c r="J420" s="17" t="s">
        <v>1788</v>
      </c>
      <c r="K420" s="13"/>
    </row>
    <row r="421" ht="88" customHeight="1" spans="1:11">
      <c r="A421" s="21">
        <v>40</v>
      </c>
      <c r="B421" s="17" t="s">
        <v>1789</v>
      </c>
      <c r="C421" s="17" t="s">
        <v>1673</v>
      </c>
      <c r="D421" s="17" t="s">
        <v>481</v>
      </c>
      <c r="E421" s="17" t="s">
        <v>564</v>
      </c>
      <c r="F421" s="18" t="s">
        <v>1790</v>
      </c>
      <c r="G421" s="19" t="s">
        <v>1051</v>
      </c>
      <c r="H421" s="22">
        <v>285635</v>
      </c>
      <c r="I421" s="22">
        <v>75000</v>
      </c>
      <c r="J421" s="17" t="s">
        <v>1791</v>
      </c>
      <c r="K421" s="13"/>
    </row>
    <row r="422" ht="88" customHeight="1" spans="1:11">
      <c r="A422" s="21">
        <v>41</v>
      </c>
      <c r="B422" s="17" t="s">
        <v>1792</v>
      </c>
      <c r="C422" s="17" t="s">
        <v>1654</v>
      </c>
      <c r="D422" s="17" t="s">
        <v>481</v>
      </c>
      <c r="E422" s="17" t="s">
        <v>482</v>
      </c>
      <c r="F422" s="18" t="s">
        <v>1793</v>
      </c>
      <c r="G422" s="19" t="s">
        <v>494</v>
      </c>
      <c r="H422" s="22">
        <v>39475.8</v>
      </c>
      <c r="I422" s="22">
        <v>17176</v>
      </c>
      <c r="J422" s="17" t="s">
        <v>511</v>
      </c>
      <c r="K422" s="13"/>
    </row>
    <row r="423" ht="183" customHeight="1" spans="1:11">
      <c r="A423" s="21">
        <v>42</v>
      </c>
      <c r="B423" s="17" t="s">
        <v>1794</v>
      </c>
      <c r="C423" s="17" t="s">
        <v>1654</v>
      </c>
      <c r="D423" s="17" t="s">
        <v>481</v>
      </c>
      <c r="E423" s="17" t="s">
        <v>482</v>
      </c>
      <c r="F423" s="18" t="s">
        <v>1795</v>
      </c>
      <c r="G423" s="19" t="s">
        <v>596</v>
      </c>
      <c r="H423" s="22">
        <v>34000</v>
      </c>
      <c r="I423" s="22">
        <v>4200</v>
      </c>
      <c r="J423" s="17" t="s">
        <v>1796</v>
      </c>
      <c r="K423" s="13"/>
    </row>
    <row r="424" ht="36" customHeight="1" spans="1:11">
      <c r="A424" s="16" t="str">
        <f>"新建项目（"&amp;COUNT(A425:A442)&amp;"个）"</f>
        <v>新建项目（18个）</v>
      </c>
      <c r="B424" s="16"/>
      <c r="C424" s="16"/>
      <c r="D424" s="16"/>
      <c r="E424" s="16"/>
      <c r="F424" s="16"/>
      <c r="G424" s="13"/>
      <c r="H424" s="14">
        <f>SUM(H425:H442)</f>
        <v>754837</v>
      </c>
      <c r="I424" s="14">
        <f>SUM(I425:I442)</f>
        <v>241914</v>
      </c>
      <c r="J424" s="13"/>
      <c r="K424" s="13"/>
    </row>
    <row r="425" ht="91" customHeight="1" spans="1:11">
      <c r="A425" s="21">
        <v>1</v>
      </c>
      <c r="B425" s="17" t="s">
        <v>1797</v>
      </c>
      <c r="C425" s="17" t="s">
        <v>1736</v>
      </c>
      <c r="D425" s="17" t="s">
        <v>613</v>
      </c>
      <c r="E425" s="17" t="s">
        <v>1737</v>
      </c>
      <c r="F425" s="18" t="s">
        <v>1798</v>
      </c>
      <c r="G425" s="19" t="s">
        <v>620</v>
      </c>
      <c r="H425" s="22">
        <v>147000</v>
      </c>
      <c r="I425" s="22">
        <v>80000</v>
      </c>
      <c r="J425" s="17" t="s">
        <v>1799</v>
      </c>
      <c r="K425" s="13"/>
    </row>
    <row r="426" ht="141" customHeight="1" spans="1:11">
      <c r="A426" s="21">
        <v>2</v>
      </c>
      <c r="B426" s="17" t="s">
        <v>1800</v>
      </c>
      <c r="C426" s="17" t="s">
        <v>1801</v>
      </c>
      <c r="D426" s="17" t="s">
        <v>613</v>
      </c>
      <c r="E426" s="17" t="s">
        <v>935</v>
      </c>
      <c r="F426" s="18" t="s">
        <v>1802</v>
      </c>
      <c r="G426" s="19" t="s">
        <v>615</v>
      </c>
      <c r="H426" s="22">
        <v>91000</v>
      </c>
      <c r="I426" s="22">
        <v>3000</v>
      </c>
      <c r="J426" s="17" t="s">
        <v>1638</v>
      </c>
      <c r="K426" s="13"/>
    </row>
    <row r="427" ht="172" customHeight="1" spans="1:11">
      <c r="A427" s="21">
        <v>3</v>
      </c>
      <c r="B427" s="17" t="s">
        <v>1803</v>
      </c>
      <c r="C427" s="17" t="s">
        <v>935</v>
      </c>
      <c r="D427" s="17" t="s">
        <v>613</v>
      </c>
      <c r="E427" s="17" t="s">
        <v>935</v>
      </c>
      <c r="F427" s="18" t="s">
        <v>1804</v>
      </c>
      <c r="G427" s="19" t="s">
        <v>681</v>
      </c>
      <c r="H427" s="22">
        <v>12019</v>
      </c>
      <c r="I427" s="22">
        <v>8000</v>
      </c>
      <c r="J427" s="17" t="s">
        <v>1805</v>
      </c>
      <c r="K427" s="13"/>
    </row>
    <row r="428" ht="127" customHeight="1" spans="1:11">
      <c r="A428" s="17">
        <v>4</v>
      </c>
      <c r="B428" s="17" t="s">
        <v>1806</v>
      </c>
      <c r="C428" s="17" t="s">
        <v>935</v>
      </c>
      <c r="D428" s="17" t="s">
        <v>613</v>
      </c>
      <c r="E428" s="17" t="s">
        <v>935</v>
      </c>
      <c r="F428" s="18" t="s">
        <v>1807</v>
      </c>
      <c r="G428" s="19" t="s">
        <v>620</v>
      </c>
      <c r="H428" s="22">
        <v>10000</v>
      </c>
      <c r="I428" s="22">
        <v>3000</v>
      </c>
      <c r="J428" s="17" t="s">
        <v>1808</v>
      </c>
      <c r="K428" s="13"/>
    </row>
    <row r="429" ht="125" customHeight="1" spans="1:11">
      <c r="A429" s="21">
        <v>5</v>
      </c>
      <c r="B429" s="17" t="s">
        <v>1809</v>
      </c>
      <c r="C429" s="17" t="s">
        <v>1657</v>
      </c>
      <c r="D429" s="17" t="s">
        <v>613</v>
      </c>
      <c r="E429" s="17" t="s">
        <v>488</v>
      </c>
      <c r="F429" s="18" t="s">
        <v>1810</v>
      </c>
      <c r="G429" s="19" t="s">
        <v>633</v>
      </c>
      <c r="H429" s="22">
        <v>179000</v>
      </c>
      <c r="I429" s="22">
        <v>48000</v>
      </c>
      <c r="J429" s="17" t="s">
        <v>1811</v>
      </c>
      <c r="K429" s="13"/>
    </row>
    <row r="430" ht="175" customHeight="1" spans="1:11">
      <c r="A430" s="21">
        <v>6</v>
      </c>
      <c r="B430" s="17" t="s">
        <v>1812</v>
      </c>
      <c r="C430" s="17" t="s">
        <v>1657</v>
      </c>
      <c r="D430" s="17" t="s">
        <v>613</v>
      </c>
      <c r="E430" s="17" t="s">
        <v>488</v>
      </c>
      <c r="F430" s="18" t="s">
        <v>1813</v>
      </c>
      <c r="G430" s="19" t="s">
        <v>633</v>
      </c>
      <c r="H430" s="22">
        <v>94684</v>
      </c>
      <c r="I430" s="22">
        <v>44500</v>
      </c>
      <c r="J430" s="17" t="s">
        <v>1814</v>
      </c>
      <c r="K430" s="13"/>
    </row>
    <row r="431" ht="97" customHeight="1" spans="1:11">
      <c r="A431" s="21">
        <v>7</v>
      </c>
      <c r="B431" s="17" t="s">
        <v>1815</v>
      </c>
      <c r="C431" s="17" t="s">
        <v>1816</v>
      </c>
      <c r="D431" s="17" t="s">
        <v>613</v>
      </c>
      <c r="E431" s="17" t="s">
        <v>488</v>
      </c>
      <c r="F431" s="18" t="s">
        <v>1817</v>
      </c>
      <c r="G431" s="19" t="s">
        <v>681</v>
      </c>
      <c r="H431" s="22">
        <v>3000</v>
      </c>
      <c r="I431" s="22">
        <v>3000</v>
      </c>
      <c r="J431" s="17" t="s">
        <v>511</v>
      </c>
      <c r="K431" s="13"/>
    </row>
    <row r="432" ht="97" customHeight="1" spans="1:11">
      <c r="A432" s="21">
        <v>8</v>
      </c>
      <c r="B432" s="17" t="s">
        <v>1818</v>
      </c>
      <c r="C432" s="17" t="s">
        <v>1819</v>
      </c>
      <c r="D432" s="17" t="s">
        <v>613</v>
      </c>
      <c r="E432" s="17" t="s">
        <v>498</v>
      </c>
      <c r="F432" s="18" t="s">
        <v>1820</v>
      </c>
      <c r="G432" s="19" t="s">
        <v>620</v>
      </c>
      <c r="H432" s="22">
        <v>5500</v>
      </c>
      <c r="I432" s="22">
        <v>3880</v>
      </c>
      <c r="J432" s="17" t="s">
        <v>1821</v>
      </c>
      <c r="K432" s="13"/>
    </row>
    <row r="433" ht="101" customHeight="1" spans="1:11">
      <c r="A433" s="21">
        <v>9</v>
      </c>
      <c r="B433" s="17" t="s">
        <v>1822</v>
      </c>
      <c r="C433" s="17" t="s">
        <v>1823</v>
      </c>
      <c r="D433" s="17" t="s">
        <v>613</v>
      </c>
      <c r="E433" s="17" t="s">
        <v>498</v>
      </c>
      <c r="F433" s="18" t="s">
        <v>1824</v>
      </c>
      <c r="G433" s="19" t="s">
        <v>620</v>
      </c>
      <c r="H433" s="22">
        <v>14634</v>
      </c>
      <c r="I433" s="22">
        <v>12834</v>
      </c>
      <c r="J433" s="17" t="s">
        <v>1825</v>
      </c>
      <c r="K433" s="13"/>
    </row>
    <row r="434" ht="81" customHeight="1" spans="1:11">
      <c r="A434" s="21">
        <v>10</v>
      </c>
      <c r="B434" s="17" t="s">
        <v>1826</v>
      </c>
      <c r="C434" s="17" t="s">
        <v>935</v>
      </c>
      <c r="D434" s="17" t="s">
        <v>613</v>
      </c>
      <c r="E434" s="17" t="s">
        <v>935</v>
      </c>
      <c r="F434" s="18" t="s">
        <v>1827</v>
      </c>
      <c r="G434" s="19" t="s">
        <v>620</v>
      </c>
      <c r="H434" s="22">
        <v>10000</v>
      </c>
      <c r="I434" s="22">
        <v>2000</v>
      </c>
      <c r="J434" s="17" t="s">
        <v>1805</v>
      </c>
      <c r="K434" s="13"/>
    </row>
    <row r="435" ht="113" customHeight="1" spans="1:11">
      <c r="A435" s="21">
        <v>11</v>
      </c>
      <c r="B435" s="17" t="s">
        <v>1828</v>
      </c>
      <c r="C435" s="17" t="s">
        <v>935</v>
      </c>
      <c r="D435" s="17" t="s">
        <v>613</v>
      </c>
      <c r="E435" s="17" t="s">
        <v>935</v>
      </c>
      <c r="F435" s="18" t="s">
        <v>1829</v>
      </c>
      <c r="G435" s="19" t="s">
        <v>620</v>
      </c>
      <c r="H435" s="22">
        <v>10000</v>
      </c>
      <c r="I435" s="22">
        <v>1000</v>
      </c>
      <c r="J435" s="17" t="s">
        <v>1830</v>
      </c>
      <c r="K435" s="13"/>
    </row>
    <row r="436" ht="79" customHeight="1" spans="1:11">
      <c r="A436" s="21">
        <v>12</v>
      </c>
      <c r="B436" s="17" t="s">
        <v>1831</v>
      </c>
      <c r="C436" s="17" t="s">
        <v>935</v>
      </c>
      <c r="D436" s="17" t="s">
        <v>613</v>
      </c>
      <c r="E436" s="17" t="s">
        <v>935</v>
      </c>
      <c r="F436" s="18" t="s">
        <v>1832</v>
      </c>
      <c r="G436" s="19" t="s">
        <v>620</v>
      </c>
      <c r="H436" s="22">
        <v>10000</v>
      </c>
      <c r="I436" s="22">
        <v>3000</v>
      </c>
      <c r="J436" s="17" t="s">
        <v>1833</v>
      </c>
      <c r="K436" s="13"/>
    </row>
    <row r="437" ht="79" customHeight="1" spans="1:11">
      <c r="A437" s="21">
        <v>13</v>
      </c>
      <c r="B437" s="17" t="s">
        <v>1834</v>
      </c>
      <c r="C437" s="17" t="s">
        <v>935</v>
      </c>
      <c r="D437" s="17" t="s">
        <v>613</v>
      </c>
      <c r="E437" s="17" t="s">
        <v>935</v>
      </c>
      <c r="F437" s="18" t="s">
        <v>1835</v>
      </c>
      <c r="G437" s="19" t="s">
        <v>620</v>
      </c>
      <c r="H437" s="22">
        <v>10000</v>
      </c>
      <c r="I437" s="22">
        <v>8000</v>
      </c>
      <c r="J437" s="17" t="s">
        <v>1835</v>
      </c>
      <c r="K437" s="13"/>
    </row>
    <row r="438" ht="77" customHeight="1" spans="1:11">
      <c r="A438" s="21">
        <v>14</v>
      </c>
      <c r="B438" s="17" t="s">
        <v>1836</v>
      </c>
      <c r="C438" s="17" t="s">
        <v>935</v>
      </c>
      <c r="D438" s="17" t="s">
        <v>613</v>
      </c>
      <c r="E438" s="17" t="s">
        <v>935</v>
      </c>
      <c r="F438" s="18" t="s">
        <v>1837</v>
      </c>
      <c r="G438" s="19" t="s">
        <v>620</v>
      </c>
      <c r="H438" s="22">
        <v>10000</v>
      </c>
      <c r="I438" s="22">
        <v>3500</v>
      </c>
      <c r="J438" s="17" t="s">
        <v>1838</v>
      </c>
      <c r="K438" s="13"/>
    </row>
    <row r="439" ht="77" customHeight="1" spans="1:11">
      <c r="A439" s="21">
        <v>15</v>
      </c>
      <c r="B439" s="17" t="s">
        <v>1839</v>
      </c>
      <c r="C439" s="17" t="s">
        <v>935</v>
      </c>
      <c r="D439" s="17" t="s">
        <v>613</v>
      </c>
      <c r="E439" s="17" t="s">
        <v>935</v>
      </c>
      <c r="F439" s="18" t="s">
        <v>1840</v>
      </c>
      <c r="G439" s="19" t="s">
        <v>620</v>
      </c>
      <c r="H439" s="22">
        <v>10000</v>
      </c>
      <c r="I439" s="22">
        <v>2200</v>
      </c>
      <c r="J439" s="17" t="s">
        <v>1830</v>
      </c>
      <c r="K439" s="13"/>
    </row>
    <row r="440" ht="78" customHeight="1" spans="1:11">
      <c r="A440" s="21">
        <v>16</v>
      </c>
      <c r="B440" s="17" t="s">
        <v>1841</v>
      </c>
      <c r="C440" s="17" t="s">
        <v>935</v>
      </c>
      <c r="D440" s="17" t="s">
        <v>613</v>
      </c>
      <c r="E440" s="17" t="s">
        <v>935</v>
      </c>
      <c r="F440" s="18" t="s">
        <v>1842</v>
      </c>
      <c r="G440" s="19" t="s">
        <v>620</v>
      </c>
      <c r="H440" s="22">
        <v>28000</v>
      </c>
      <c r="I440" s="22">
        <v>8000</v>
      </c>
      <c r="J440" s="17" t="s">
        <v>1830</v>
      </c>
      <c r="K440" s="13"/>
    </row>
    <row r="441" ht="78" customHeight="1" spans="1:11">
      <c r="A441" s="21">
        <v>17</v>
      </c>
      <c r="B441" s="17" t="s">
        <v>1843</v>
      </c>
      <c r="C441" s="17" t="s">
        <v>935</v>
      </c>
      <c r="D441" s="17" t="s">
        <v>613</v>
      </c>
      <c r="E441" s="17" t="s">
        <v>935</v>
      </c>
      <c r="F441" s="18" t="s">
        <v>1844</v>
      </c>
      <c r="G441" s="19" t="s">
        <v>620</v>
      </c>
      <c r="H441" s="22">
        <v>10000</v>
      </c>
      <c r="I441" s="22">
        <v>4000</v>
      </c>
      <c r="J441" s="17" t="s">
        <v>1830</v>
      </c>
      <c r="K441" s="13"/>
    </row>
    <row r="442" ht="109" customHeight="1" spans="1:11">
      <c r="A442" s="21">
        <v>18</v>
      </c>
      <c r="B442" s="17" t="s">
        <v>1845</v>
      </c>
      <c r="C442" s="17" t="s">
        <v>935</v>
      </c>
      <c r="D442" s="17" t="s">
        <v>613</v>
      </c>
      <c r="E442" s="17" t="s">
        <v>935</v>
      </c>
      <c r="F442" s="18" t="s">
        <v>1846</v>
      </c>
      <c r="G442" s="19" t="s">
        <v>620</v>
      </c>
      <c r="H442" s="22">
        <v>100000</v>
      </c>
      <c r="I442" s="22">
        <v>4000</v>
      </c>
      <c r="J442" s="17" t="s">
        <v>1847</v>
      </c>
      <c r="K442" s="13"/>
    </row>
    <row r="443" ht="36" customHeight="1" spans="1:11">
      <c r="A443" s="16" t="str">
        <f>"前期项目（"&amp;COUNT(A444:A444)&amp;"个）"</f>
        <v>前期项目（1个）</v>
      </c>
      <c r="B443" s="16"/>
      <c r="C443" s="16"/>
      <c r="D443" s="16"/>
      <c r="E443" s="16"/>
      <c r="F443" s="16"/>
      <c r="G443" s="13"/>
      <c r="H443" s="14">
        <f>SUM(H444:H444)</f>
        <v>257225</v>
      </c>
      <c r="I443" s="14"/>
      <c r="J443" s="13"/>
      <c r="K443" s="13"/>
    </row>
    <row r="444" ht="100" customHeight="1" spans="1:11">
      <c r="A444" s="17">
        <v>1</v>
      </c>
      <c r="B444" s="17" t="s">
        <v>1848</v>
      </c>
      <c r="C444" s="17" t="s">
        <v>1763</v>
      </c>
      <c r="D444" s="17" t="s">
        <v>718</v>
      </c>
      <c r="E444" s="17" t="s">
        <v>509</v>
      </c>
      <c r="F444" s="18" t="s">
        <v>1849</v>
      </c>
      <c r="G444" s="17" t="s">
        <v>732</v>
      </c>
      <c r="H444" s="22">
        <v>257225</v>
      </c>
      <c r="I444" s="22"/>
      <c r="J444" s="17" t="s">
        <v>804</v>
      </c>
      <c r="K444" s="13"/>
    </row>
    <row r="445" ht="36" customHeight="1" spans="1:11">
      <c r="A445" s="15" t="str">
        <f>"生态环保（"&amp;COUNT(A446:A468)&amp;"个）"</f>
        <v>生态环保（16个）</v>
      </c>
      <c r="B445" s="15"/>
      <c r="C445" s="15"/>
      <c r="D445" s="15"/>
      <c r="E445" s="15"/>
      <c r="F445" s="16"/>
      <c r="G445" s="13"/>
      <c r="H445" s="14">
        <f>H446+H458</f>
        <v>1539535.63</v>
      </c>
      <c r="I445" s="14">
        <f>I446+I458</f>
        <v>377236</v>
      </c>
      <c r="J445" s="13"/>
      <c r="K445" s="13"/>
    </row>
    <row r="446" ht="36" customHeight="1" spans="1:11">
      <c r="A446" s="16" t="str">
        <f>"治水（"&amp;COUNT(A447:A457)&amp;"个）"</f>
        <v>治水（8个）</v>
      </c>
      <c r="B446" s="16"/>
      <c r="C446" s="16"/>
      <c r="D446" s="16"/>
      <c r="E446" s="16"/>
      <c r="F446" s="16"/>
      <c r="G446" s="13"/>
      <c r="H446" s="14">
        <f>H447+H453+H456</f>
        <v>966533</v>
      </c>
      <c r="I446" s="14">
        <f>I447+I453+I456</f>
        <v>213937</v>
      </c>
      <c r="J446" s="13"/>
      <c r="K446" s="13"/>
    </row>
    <row r="447" ht="36" customHeight="1" spans="1:11">
      <c r="A447" s="16" t="str">
        <f>"续建项目（"&amp;COUNT(A448:A452)&amp;"个）"</f>
        <v>续建项目（5个）</v>
      </c>
      <c r="B447" s="16"/>
      <c r="C447" s="16"/>
      <c r="D447" s="16"/>
      <c r="E447" s="16"/>
      <c r="F447" s="16"/>
      <c r="G447" s="13"/>
      <c r="H447" s="14">
        <f>SUM(H448:H452)</f>
        <v>685588</v>
      </c>
      <c r="I447" s="14">
        <f>SUM(I448:I452)</f>
        <v>195148</v>
      </c>
      <c r="J447" s="13"/>
      <c r="K447" s="13"/>
    </row>
    <row r="448" ht="122" customHeight="1" spans="1:11">
      <c r="A448" s="21">
        <v>1</v>
      </c>
      <c r="B448" s="17" t="s">
        <v>1850</v>
      </c>
      <c r="C448" s="17" t="s">
        <v>1706</v>
      </c>
      <c r="D448" s="17" t="s">
        <v>481</v>
      </c>
      <c r="E448" s="17" t="s">
        <v>509</v>
      </c>
      <c r="F448" s="18" t="s">
        <v>1851</v>
      </c>
      <c r="G448" s="19" t="s">
        <v>515</v>
      </c>
      <c r="H448" s="22">
        <v>489183</v>
      </c>
      <c r="I448" s="22">
        <v>150000</v>
      </c>
      <c r="J448" s="17" t="s">
        <v>1852</v>
      </c>
      <c r="K448" s="13"/>
    </row>
    <row r="449" ht="83" customHeight="1" spans="1:11">
      <c r="A449" s="21">
        <v>2</v>
      </c>
      <c r="B449" s="17" t="s">
        <v>1853</v>
      </c>
      <c r="C449" s="17" t="s">
        <v>1325</v>
      </c>
      <c r="D449" s="17" t="s">
        <v>481</v>
      </c>
      <c r="E449" s="17" t="s">
        <v>1034</v>
      </c>
      <c r="F449" s="26" t="s">
        <v>1854</v>
      </c>
      <c r="G449" s="19" t="s">
        <v>484</v>
      </c>
      <c r="H449" s="22">
        <v>11000</v>
      </c>
      <c r="I449" s="22">
        <v>500</v>
      </c>
      <c r="J449" s="17" t="s">
        <v>511</v>
      </c>
      <c r="K449" s="13"/>
    </row>
    <row r="450" ht="112" customHeight="1" spans="1:11">
      <c r="A450" s="21">
        <v>3</v>
      </c>
      <c r="B450" s="17" t="s">
        <v>1855</v>
      </c>
      <c r="C450" s="17" t="s">
        <v>1706</v>
      </c>
      <c r="D450" s="17" t="s">
        <v>481</v>
      </c>
      <c r="E450" s="17" t="s">
        <v>509</v>
      </c>
      <c r="F450" s="18" t="s">
        <v>1856</v>
      </c>
      <c r="G450" s="19" t="s">
        <v>500</v>
      </c>
      <c r="H450" s="22">
        <v>95603</v>
      </c>
      <c r="I450" s="22">
        <v>32000</v>
      </c>
      <c r="J450" s="17" t="s">
        <v>1857</v>
      </c>
      <c r="K450" s="13"/>
    </row>
    <row r="451" ht="137" customHeight="1" spans="1:11">
      <c r="A451" s="21">
        <v>4</v>
      </c>
      <c r="B451" s="17" t="s">
        <v>1858</v>
      </c>
      <c r="C451" s="17" t="s">
        <v>1600</v>
      </c>
      <c r="D451" s="17" t="s">
        <v>481</v>
      </c>
      <c r="E451" s="17" t="s">
        <v>498</v>
      </c>
      <c r="F451" s="18" t="s">
        <v>1859</v>
      </c>
      <c r="G451" s="19" t="s">
        <v>500</v>
      </c>
      <c r="H451" s="22">
        <v>56398</v>
      </c>
      <c r="I451" s="22">
        <v>2648</v>
      </c>
      <c r="J451" s="17" t="s">
        <v>1860</v>
      </c>
      <c r="K451" s="13"/>
    </row>
    <row r="452" ht="156" customHeight="1" spans="1:11">
      <c r="A452" s="21">
        <v>5</v>
      </c>
      <c r="B452" s="17" t="s">
        <v>1861</v>
      </c>
      <c r="C452" s="17" t="s">
        <v>1862</v>
      </c>
      <c r="D452" s="17" t="s">
        <v>481</v>
      </c>
      <c r="E452" s="17" t="s">
        <v>488</v>
      </c>
      <c r="F452" s="18" t="s">
        <v>1863</v>
      </c>
      <c r="G452" s="19" t="s">
        <v>500</v>
      </c>
      <c r="H452" s="22">
        <v>33404</v>
      </c>
      <c r="I452" s="22">
        <v>10000</v>
      </c>
      <c r="J452" s="17" t="s">
        <v>1864</v>
      </c>
      <c r="K452" s="13"/>
    </row>
    <row r="453" ht="36" customHeight="1" spans="1:11">
      <c r="A453" s="16" t="str">
        <f>"新建项目（"&amp;COUNT(A454:A455)&amp;"个）"</f>
        <v>新建项目（2个）</v>
      </c>
      <c r="B453" s="16"/>
      <c r="C453" s="16"/>
      <c r="D453" s="16"/>
      <c r="E453" s="16"/>
      <c r="F453" s="16"/>
      <c r="G453" s="13"/>
      <c r="H453" s="14">
        <f>SUM(H454:H455)</f>
        <v>98945</v>
      </c>
      <c r="I453" s="14">
        <f>SUM(I454:I455)</f>
        <v>18789</v>
      </c>
      <c r="J453" s="13"/>
      <c r="K453" s="13"/>
    </row>
    <row r="454" ht="121" customHeight="1" spans="1:11">
      <c r="A454" s="21">
        <v>1</v>
      </c>
      <c r="B454" s="17" t="s">
        <v>1865</v>
      </c>
      <c r="C454" s="17" t="s">
        <v>935</v>
      </c>
      <c r="D454" s="17" t="s">
        <v>613</v>
      </c>
      <c r="E454" s="17" t="s">
        <v>935</v>
      </c>
      <c r="F454" s="18" t="s">
        <v>1866</v>
      </c>
      <c r="G454" s="19" t="s">
        <v>633</v>
      </c>
      <c r="H454" s="22">
        <v>10000</v>
      </c>
      <c r="I454" s="22">
        <v>1000</v>
      </c>
      <c r="J454" s="17" t="s">
        <v>629</v>
      </c>
      <c r="K454" s="13"/>
    </row>
    <row r="455" ht="121" customHeight="1" spans="1:11">
      <c r="A455" s="21">
        <v>2</v>
      </c>
      <c r="B455" s="17" t="s">
        <v>1867</v>
      </c>
      <c r="C455" s="17" t="s">
        <v>1868</v>
      </c>
      <c r="D455" s="17" t="s">
        <v>613</v>
      </c>
      <c r="E455" s="17" t="s">
        <v>509</v>
      </c>
      <c r="F455" s="18" t="s">
        <v>1869</v>
      </c>
      <c r="G455" s="19" t="s">
        <v>633</v>
      </c>
      <c r="H455" s="22">
        <v>88945</v>
      </c>
      <c r="I455" s="22">
        <v>17789</v>
      </c>
      <c r="J455" s="17" t="s">
        <v>912</v>
      </c>
      <c r="K455" s="13"/>
    </row>
    <row r="456" ht="36" customHeight="1" spans="1:11">
      <c r="A456" s="16" t="str">
        <f>"前期项目（"&amp;COUNT(A457:A457)&amp;"个）"</f>
        <v>前期项目（1个）</v>
      </c>
      <c r="B456" s="16"/>
      <c r="C456" s="16"/>
      <c r="D456" s="16"/>
      <c r="E456" s="16"/>
      <c r="F456" s="16"/>
      <c r="G456" s="13"/>
      <c r="H456" s="14">
        <f>SUM(H457:H457)</f>
        <v>182000</v>
      </c>
      <c r="I456" s="14"/>
      <c r="J456" s="13"/>
      <c r="K456" s="13"/>
    </row>
    <row r="457" s="2" customFormat="1" ht="91" customHeight="1" spans="1:11">
      <c r="A457" s="17">
        <v>1</v>
      </c>
      <c r="B457" s="17" t="s">
        <v>1870</v>
      </c>
      <c r="C457" s="17" t="s">
        <v>1871</v>
      </c>
      <c r="D457" s="17" t="s">
        <v>718</v>
      </c>
      <c r="E457" s="17" t="s">
        <v>509</v>
      </c>
      <c r="F457" s="18" t="s">
        <v>1872</v>
      </c>
      <c r="G457" s="17" t="s">
        <v>720</v>
      </c>
      <c r="H457" s="22">
        <v>182000</v>
      </c>
      <c r="I457" s="22"/>
      <c r="J457" s="17" t="s">
        <v>804</v>
      </c>
      <c r="K457" s="13"/>
    </row>
    <row r="458" ht="36" customHeight="1" spans="1:11">
      <c r="A458" s="16" t="str">
        <f>"治绿（"&amp;COUNT(A459:A468)&amp;"个）"</f>
        <v>治绿（8个）</v>
      </c>
      <c r="B458" s="16"/>
      <c r="C458" s="16"/>
      <c r="D458" s="16"/>
      <c r="E458" s="16"/>
      <c r="F458" s="16"/>
      <c r="G458" s="13"/>
      <c r="H458" s="14">
        <f>H459+H465</f>
        <v>573002.63</v>
      </c>
      <c r="I458" s="14">
        <f>I459+I465</f>
        <v>163299</v>
      </c>
      <c r="J458" s="13"/>
      <c r="K458" s="13"/>
    </row>
    <row r="459" ht="36" customHeight="1" spans="1:11">
      <c r="A459" s="16" t="str">
        <f>"续建项目（"&amp;COUNT(A460:A464)&amp;"个）"</f>
        <v>续建项目（5个）</v>
      </c>
      <c r="B459" s="16"/>
      <c r="C459" s="16"/>
      <c r="D459" s="16"/>
      <c r="E459" s="16"/>
      <c r="F459" s="16"/>
      <c r="G459" s="13"/>
      <c r="H459" s="14">
        <f>SUM(H460:H464)</f>
        <v>542190.63</v>
      </c>
      <c r="I459" s="14">
        <f>SUM(I460:I464)</f>
        <v>135117</v>
      </c>
      <c r="J459" s="13"/>
      <c r="K459" s="13"/>
    </row>
    <row r="460" ht="125" customHeight="1" spans="1:11">
      <c r="A460" s="21">
        <v>1</v>
      </c>
      <c r="B460" s="17" t="s">
        <v>1873</v>
      </c>
      <c r="C460" s="17" t="s">
        <v>1693</v>
      </c>
      <c r="D460" s="17" t="s">
        <v>481</v>
      </c>
      <c r="E460" s="17" t="s">
        <v>564</v>
      </c>
      <c r="F460" s="18" t="s">
        <v>1874</v>
      </c>
      <c r="G460" s="19" t="s">
        <v>484</v>
      </c>
      <c r="H460" s="22">
        <v>54000</v>
      </c>
      <c r="I460" s="22">
        <v>45223</v>
      </c>
      <c r="J460" s="17" t="s">
        <v>1875</v>
      </c>
      <c r="K460" s="13"/>
    </row>
    <row r="461" ht="125" customHeight="1" spans="1:11">
      <c r="A461" s="21">
        <v>2</v>
      </c>
      <c r="B461" s="17" t="s">
        <v>1876</v>
      </c>
      <c r="C461" s="17" t="s">
        <v>1693</v>
      </c>
      <c r="D461" s="17" t="s">
        <v>481</v>
      </c>
      <c r="E461" s="17" t="s">
        <v>564</v>
      </c>
      <c r="F461" s="18" t="s">
        <v>1877</v>
      </c>
      <c r="G461" s="19" t="s">
        <v>484</v>
      </c>
      <c r="H461" s="22">
        <v>50000</v>
      </c>
      <c r="I461" s="22">
        <v>26500</v>
      </c>
      <c r="J461" s="17" t="s">
        <v>1878</v>
      </c>
      <c r="K461" s="13"/>
    </row>
    <row r="462" ht="125" customHeight="1" spans="1:11">
      <c r="A462" s="21">
        <v>3</v>
      </c>
      <c r="B462" s="17" t="s">
        <v>1879</v>
      </c>
      <c r="C462" s="17" t="s">
        <v>1693</v>
      </c>
      <c r="D462" s="17" t="s">
        <v>481</v>
      </c>
      <c r="E462" s="17" t="s">
        <v>564</v>
      </c>
      <c r="F462" s="18" t="s">
        <v>1880</v>
      </c>
      <c r="G462" s="19" t="s">
        <v>484</v>
      </c>
      <c r="H462" s="22">
        <v>48000</v>
      </c>
      <c r="I462" s="22">
        <v>10000</v>
      </c>
      <c r="J462" s="17" t="s">
        <v>1881</v>
      </c>
      <c r="K462" s="13"/>
    </row>
    <row r="463" ht="148" customHeight="1" spans="1:11">
      <c r="A463" s="21">
        <v>4</v>
      </c>
      <c r="B463" s="17" t="s">
        <v>1882</v>
      </c>
      <c r="C463" s="17" t="s">
        <v>1706</v>
      </c>
      <c r="D463" s="17" t="s">
        <v>481</v>
      </c>
      <c r="E463" s="17" t="s">
        <v>509</v>
      </c>
      <c r="F463" s="18" t="s">
        <v>1883</v>
      </c>
      <c r="G463" s="19" t="s">
        <v>500</v>
      </c>
      <c r="H463" s="22">
        <v>254107</v>
      </c>
      <c r="I463" s="22">
        <v>30000</v>
      </c>
      <c r="J463" s="17" t="s">
        <v>1884</v>
      </c>
      <c r="K463" s="13"/>
    </row>
    <row r="464" ht="148" customHeight="1" spans="1:11">
      <c r="A464" s="21">
        <v>5</v>
      </c>
      <c r="B464" s="17" t="s">
        <v>1885</v>
      </c>
      <c r="C464" s="17" t="s">
        <v>1657</v>
      </c>
      <c r="D464" s="17" t="s">
        <v>481</v>
      </c>
      <c r="E464" s="17" t="s">
        <v>488</v>
      </c>
      <c r="F464" s="18" t="s">
        <v>1886</v>
      </c>
      <c r="G464" s="19" t="s">
        <v>500</v>
      </c>
      <c r="H464" s="22">
        <v>136083.63</v>
      </c>
      <c r="I464" s="22">
        <v>23394</v>
      </c>
      <c r="J464" s="17" t="s">
        <v>1887</v>
      </c>
      <c r="K464" s="13"/>
    </row>
    <row r="465" ht="36" customHeight="1" spans="1:11">
      <c r="A465" s="16" t="str">
        <f>"新建项目（"&amp;COUNT(A466:A468)&amp;"个）"</f>
        <v>新建项目（3个）</v>
      </c>
      <c r="B465" s="16"/>
      <c r="C465" s="16"/>
      <c r="D465" s="16"/>
      <c r="E465" s="16"/>
      <c r="F465" s="16"/>
      <c r="G465" s="13"/>
      <c r="H465" s="14">
        <f>SUM(H466:H468)</f>
        <v>30812</v>
      </c>
      <c r="I465" s="14">
        <f>SUM(I466:I468)</f>
        <v>28182</v>
      </c>
      <c r="J465" s="13"/>
      <c r="K465" s="13"/>
    </row>
    <row r="466" ht="156" customHeight="1" spans="1:11">
      <c r="A466" s="21">
        <v>1</v>
      </c>
      <c r="B466" s="17" t="s">
        <v>1888</v>
      </c>
      <c r="C466" s="17" t="s">
        <v>1889</v>
      </c>
      <c r="D466" s="17" t="s">
        <v>613</v>
      </c>
      <c r="E466" s="17" t="s">
        <v>498</v>
      </c>
      <c r="F466" s="18" t="s">
        <v>1890</v>
      </c>
      <c r="G466" s="19" t="s">
        <v>620</v>
      </c>
      <c r="H466" s="22">
        <v>9900</v>
      </c>
      <c r="I466" s="22">
        <v>9900</v>
      </c>
      <c r="J466" s="17" t="s">
        <v>1891</v>
      </c>
      <c r="K466" s="13"/>
    </row>
    <row r="467" ht="100" customHeight="1" spans="1:11">
      <c r="A467" s="21">
        <v>2</v>
      </c>
      <c r="B467" s="17" t="s">
        <v>1892</v>
      </c>
      <c r="C467" s="17" t="s">
        <v>1180</v>
      </c>
      <c r="D467" s="17" t="s">
        <v>613</v>
      </c>
      <c r="E467" s="17" t="s">
        <v>498</v>
      </c>
      <c r="F467" s="18" t="s">
        <v>1893</v>
      </c>
      <c r="G467" s="19" t="s">
        <v>620</v>
      </c>
      <c r="H467" s="22">
        <v>13612</v>
      </c>
      <c r="I467" s="22">
        <v>13612</v>
      </c>
      <c r="J467" s="17" t="s">
        <v>1894</v>
      </c>
      <c r="K467" s="13"/>
    </row>
    <row r="468" ht="120" customHeight="1" spans="1:11">
      <c r="A468" s="21">
        <v>3</v>
      </c>
      <c r="B468" s="17" t="s">
        <v>1895</v>
      </c>
      <c r="C468" s="17" t="s">
        <v>1657</v>
      </c>
      <c r="D468" s="17" t="s">
        <v>613</v>
      </c>
      <c r="E468" s="17" t="s">
        <v>488</v>
      </c>
      <c r="F468" s="18" t="s">
        <v>1896</v>
      </c>
      <c r="G468" s="19" t="s">
        <v>620</v>
      </c>
      <c r="H468" s="22">
        <v>7300</v>
      </c>
      <c r="I468" s="22">
        <v>4670</v>
      </c>
      <c r="J468" s="17" t="s">
        <v>1897</v>
      </c>
      <c r="K468" s="13"/>
    </row>
    <row r="469" ht="36" customHeight="1" spans="1:11">
      <c r="A469" s="15" t="str">
        <f>"社会事业和民生保障（"&amp;COUNT(A470:A596)&amp;"个）"</f>
        <v>社会事业和民生保障（111个）</v>
      </c>
      <c r="B469" s="15"/>
      <c r="C469" s="15"/>
      <c r="D469" s="15"/>
      <c r="E469" s="15"/>
      <c r="F469" s="16"/>
      <c r="G469" s="13"/>
      <c r="H469" s="14">
        <f>H470+H500+H516+H573</f>
        <v>15858349.86</v>
      </c>
      <c r="I469" s="14">
        <f>I470+I500+I516+I573</f>
        <v>3354309</v>
      </c>
      <c r="J469" s="13"/>
      <c r="K469" s="13"/>
    </row>
    <row r="470" ht="36" customHeight="1" spans="1:11">
      <c r="A470" s="16" t="str">
        <f>"教育（"&amp;COUNT(A471:A499)&amp;"个）"</f>
        <v>教育（26个）</v>
      </c>
      <c r="B470" s="16"/>
      <c r="C470" s="16"/>
      <c r="D470" s="16"/>
      <c r="E470" s="16"/>
      <c r="F470" s="16"/>
      <c r="G470" s="13"/>
      <c r="H470" s="14">
        <f>H471+H488+H494</f>
        <v>2207327</v>
      </c>
      <c r="I470" s="14">
        <f>I471+I488+I494</f>
        <v>614731</v>
      </c>
      <c r="J470" s="13"/>
      <c r="K470" s="13"/>
    </row>
    <row r="471" ht="36" customHeight="1" spans="1:11">
      <c r="A471" s="16" t="str">
        <f>"续建项目（"&amp;COUNT(A472:A487)&amp;"个）"</f>
        <v>续建项目（16个）</v>
      </c>
      <c r="B471" s="16"/>
      <c r="C471" s="16"/>
      <c r="D471" s="16"/>
      <c r="E471" s="16"/>
      <c r="F471" s="16"/>
      <c r="G471" s="13"/>
      <c r="H471" s="14">
        <f>SUM(H472:H487)</f>
        <v>869169</v>
      </c>
      <c r="I471" s="14">
        <f>SUM(I472:I487)</f>
        <v>322971</v>
      </c>
      <c r="J471" s="13"/>
      <c r="K471" s="13"/>
    </row>
    <row r="472" ht="79" customHeight="1" spans="1:11">
      <c r="A472" s="21">
        <v>1</v>
      </c>
      <c r="B472" s="17" t="s">
        <v>1898</v>
      </c>
      <c r="C472" s="17" t="s">
        <v>1019</v>
      </c>
      <c r="D472" s="17" t="s">
        <v>481</v>
      </c>
      <c r="E472" s="17" t="s">
        <v>488</v>
      </c>
      <c r="F472" s="18" t="s">
        <v>1899</v>
      </c>
      <c r="G472" s="19" t="s">
        <v>484</v>
      </c>
      <c r="H472" s="22">
        <v>85000</v>
      </c>
      <c r="I472" s="22">
        <v>37100</v>
      </c>
      <c r="J472" s="17" t="s">
        <v>511</v>
      </c>
      <c r="K472" s="13"/>
    </row>
    <row r="473" ht="70" customHeight="1" spans="1:11">
      <c r="A473" s="21">
        <v>2</v>
      </c>
      <c r="B473" s="17" t="s">
        <v>1900</v>
      </c>
      <c r="C473" s="17" t="s">
        <v>1901</v>
      </c>
      <c r="D473" s="17" t="s">
        <v>481</v>
      </c>
      <c r="E473" s="17" t="s">
        <v>482</v>
      </c>
      <c r="F473" s="18" t="s">
        <v>1902</v>
      </c>
      <c r="G473" s="19" t="s">
        <v>500</v>
      </c>
      <c r="H473" s="22">
        <v>8100</v>
      </c>
      <c r="I473" s="22">
        <v>3600</v>
      </c>
      <c r="J473" s="17" t="s">
        <v>1903</v>
      </c>
      <c r="K473" s="13"/>
    </row>
    <row r="474" ht="78" customHeight="1" spans="1:11">
      <c r="A474" s="21">
        <v>3</v>
      </c>
      <c r="B474" s="17" t="s">
        <v>1904</v>
      </c>
      <c r="C474" s="17" t="s">
        <v>935</v>
      </c>
      <c r="D474" s="17" t="s">
        <v>481</v>
      </c>
      <c r="E474" s="17" t="s">
        <v>935</v>
      </c>
      <c r="F474" s="18" t="s">
        <v>1905</v>
      </c>
      <c r="G474" s="19" t="s">
        <v>544</v>
      </c>
      <c r="H474" s="22">
        <v>80000</v>
      </c>
      <c r="I474" s="22">
        <v>10000</v>
      </c>
      <c r="J474" s="17" t="s">
        <v>629</v>
      </c>
      <c r="K474" s="13"/>
    </row>
    <row r="475" ht="65" customHeight="1" spans="1:11">
      <c r="A475" s="21">
        <v>4</v>
      </c>
      <c r="B475" s="17" t="s">
        <v>1906</v>
      </c>
      <c r="C475" s="17" t="s">
        <v>1654</v>
      </c>
      <c r="D475" s="17" t="s">
        <v>481</v>
      </c>
      <c r="E475" s="17" t="s">
        <v>482</v>
      </c>
      <c r="F475" s="18" t="s">
        <v>1907</v>
      </c>
      <c r="G475" s="19" t="s">
        <v>500</v>
      </c>
      <c r="H475" s="22">
        <v>58500</v>
      </c>
      <c r="I475" s="22">
        <v>24000</v>
      </c>
      <c r="J475" s="17" t="s">
        <v>580</v>
      </c>
      <c r="K475" s="13"/>
    </row>
    <row r="476" ht="59" customHeight="1" spans="1:11">
      <c r="A476" s="21">
        <v>5</v>
      </c>
      <c r="B476" s="17" t="s">
        <v>1908</v>
      </c>
      <c r="C476" s="17" t="s">
        <v>1654</v>
      </c>
      <c r="D476" s="17" t="s">
        <v>481</v>
      </c>
      <c r="E476" s="17" t="s">
        <v>482</v>
      </c>
      <c r="F476" s="18" t="s">
        <v>1909</v>
      </c>
      <c r="G476" s="19" t="s">
        <v>500</v>
      </c>
      <c r="H476" s="22">
        <v>20000</v>
      </c>
      <c r="I476" s="22">
        <v>8000</v>
      </c>
      <c r="J476" s="17" t="s">
        <v>580</v>
      </c>
      <c r="K476" s="13"/>
    </row>
    <row r="477" ht="59" customHeight="1" spans="1:11">
      <c r="A477" s="21">
        <v>6</v>
      </c>
      <c r="B477" s="17" t="s">
        <v>1910</v>
      </c>
      <c r="C477" s="17" t="s">
        <v>1654</v>
      </c>
      <c r="D477" s="17" t="s">
        <v>481</v>
      </c>
      <c r="E477" s="17" t="s">
        <v>482</v>
      </c>
      <c r="F477" s="18" t="s">
        <v>1911</v>
      </c>
      <c r="G477" s="19" t="s">
        <v>500</v>
      </c>
      <c r="H477" s="22">
        <v>60000</v>
      </c>
      <c r="I477" s="22">
        <v>20000</v>
      </c>
      <c r="J477" s="17" t="s">
        <v>629</v>
      </c>
      <c r="K477" s="13"/>
    </row>
    <row r="478" ht="72" customHeight="1" spans="1:11">
      <c r="A478" s="21">
        <v>7</v>
      </c>
      <c r="B478" s="17" t="s">
        <v>1912</v>
      </c>
      <c r="C478" s="17" t="s">
        <v>935</v>
      </c>
      <c r="D478" s="17" t="s">
        <v>481</v>
      </c>
      <c r="E478" s="17" t="s">
        <v>935</v>
      </c>
      <c r="F478" s="18" t="s">
        <v>1913</v>
      </c>
      <c r="G478" s="19" t="s">
        <v>505</v>
      </c>
      <c r="H478" s="22">
        <v>25657</v>
      </c>
      <c r="I478" s="22">
        <v>10000</v>
      </c>
      <c r="J478" s="17" t="s">
        <v>1914</v>
      </c>
      <c r="K478" s="13"/>
    </row>
    <row r="479" ht="121" customHeight="1" spans="1:11">
      <c r="A479" s="21">
        <v>8</v>
      </c>
      <c r="B479" s="17" t="s">
        <v>1915</v>
      </c>
      <c r="C479" s="17" t="s">
        <v>935</v>
      </c>
      <c r="D479" s="17" t="s">
        <v>481</v>
      </c>
      <c r="E479" s="17" t="s">
        <v>935</v>
      </c>
      <c r="F479" s="18" t="s">
        <v>1916</v>
      </c>
      <c r="G479" s="19" t="s">
        <v>505</v>
      </c>
      <c r="H479" s="22">
        <v>77261</v>
      </c>
      <c r="I479" s="22">
        <v>10000</v>
      </c>
      <c r="J479" s="17" t="s">
        <v>511</v>
      </c>
      <c r="K479" s="13"/>
    </row>
    <row r="480" ht="96" customHeight="1" spans="1:11">
      <c r="A480" s="21">
        <v>9</v>
      </c>
      <c r="B480" s="17" t="s">
        <v>1917</v>
      </c>
      <c r="C480" s="17" t="s">
        <v>1072</v>
      </c>
      <c r="D480" s="17" t="s">
        <v>481</v>
      </c>
      <c r="E480" s="17" t="s">
        <v>488</v>
      </c>
      <c r="F480" s="18" t="s">
        <v>1918</v>
      </c>
      <c r="G480" s="19" t="s">
        <v>505</v>
      </c>
      <c r="H480" s="22">
        <v>46000</v>
      </c>
      <c r="I480" s="22">
        <v>36990</v>
      </c>
      <c r="J480" s="17" t="s">
        <v>511</v>
      </c>
      <c r="K480" s="13"/>
    </row>
    <row r="481" ht="103" customHeight="1" spans="1:11">
      <c r="A481" s="21">
        <v>10</v>
      </c>
      <c r="B481" s="17" t="s">
        <v>1919</v>
      </c>
      <c r="C481" s="17" t="s">
        <v>1816</v>
      </c>
      <c r="D481" s="17" t="s">
        <v>481</v>
      </c>
      <c r="E481" s="17" t="s">
        <v>488</v>
      </c>
      <c r="F481" s="18" t="s">
        <v>1920</v>
      </c>
      <c r="G481" s="19" t="s">
        <v>505</v>
      </c>
      <c r="H481" s="22">
        <v>31000</v>
      </c>
      <c r="I481" s="22">
        <v>22772</v>
      </c>
      <c r="J481" s="17" t="s">
        <v>511</v>
      </c>
      <c r="K481" s="13"/>
    </row>
    <row r="482" ht="67" customHeight="1" spans="1:11">
      <c r="A482" s="21">
        <v>11</v>
      </c>
      <c r="B482" s="17" t="s">
        <v>1921</v>
      </c>
      <c r="C482" s="17" t="s">
        <v>1654</v>
      </c>
      <c r="D482" s="17" t="s">
        <v>481</v>
      </c>
      <c r="E482" s="17" t="s">
        <v>482</v>
      </c>
      <c r="F482" s="18" t="s">
        <v>1922</v>
      </c>
      <c r="G482" s="19" t="s">
        <v>500</v>
      </c>
      <c r="H482" s="22">
        <v>30000</v>
      </c>
      <c r="I482" s="22">
        <v>5000</v>
      </c>
      <c r="J482" s="17" t="s">
        <v>1129</v>
      </c>
      <c r="K482" s="13"/>
    </row>
    <row r="483" ht="95" customHeight="1" spans="1:11">
      <c r="A483" s="21">
        <v>12</v>
      </c>
      <c r="B483" s="17" t="s">
        <v>1923</v>
      </c>
      <c r="C483" s="17" t="s">
        <v>1233</v>
      </c>
      <c r="D483" s="17" t="s">
        <v>481</v>
      </c>
      <c r="E483" s="17" t="s">
        <v>564</v>
      </c>
      <c r="F483" s="18" t="s">
        <v>1924</v>
      </c>
      <c r="G483" s="19" t="s">
        <v>505</v>
      </c>
      <c r="H483" s="22">
        <v>12250</v>
      </c>
      <c r="I483" s="22">
        <v>5000</v>
      </c>
      <c r="J483" s="17" t="s">
        <v>1925</v>
      </c>
      <c r="K483" s="13"/>
    </row>
    <row r="484" ht="132" customHeight="1" spans="1:11">
      <c r="A484" s="21">
        <v>13</v>
      </c>
      <c r="B484" s="17" t="s">
        <v>1926</v>
      </c>
      <c r="C484" s="17" t="s">
        <v>1697</v>
      </c>
      <c r="D484" s="17" t="s">
        <v>481</v>
      </c>
      <c r="E484" s="17" t="s">
        <v>935</v>
      </c>
      <c r="F484" s="18" t="s">
        <v>1927</v>
      </c>
      <c r="G484" s="19" t="s">
        <v>500</v>
      </c>
      <c r="H484" s="22">
        <v>61502</v>
      </c>
      <c r="I484" s="22">
        <v>15000</v>
      </c>
      <c r="J484" s="17" t="s">
        <v>511</v>
      </c>
      <c r="K484" s="13"/>
    </row>
    <row r="485" ht="132" customHeight="1" spans="1:11">
      <c r="A485" s="21">
        <v>14</v>
      </c>
      <c r="B485" s="17" t="s">
        <v>1928</v>
      </c>
      <c r="C485" s="17" t="s">
        <v>935</v>
      </c>
      <c r="D485" s="17" t="s">
        <v>481</v>
      </c>
      <c r="E485" s="17" t="s">
        <v>935</v>
      </c>
      <c r="F485" s="18" t="s">
        <v>1929</v>
      </c>
      <c r="G485" s="19" t="s">
        <v>484</v>
      </c>
      <c r="H485" s="22">
        <v>50699</v>
      </c>
      <c r="I485" s="22">
        <v>30000</v>
      </c>
      <c r="J485" s="17" t="s">
        <v>511</v>
      </c>
      <c r="K485" s="13"/>
    </row>
    <row r="486" ht="132" customHeight="1" spans="1:11">
      <c r="A486" s="21">
        <v>15</v>
      </c>
      <c r="B486" s="17" t="s">
        <v>1930</v>
      </c>
      <c r="C486" s="17" t="s">
        <v>1931</v>
      </c>
      <c r="D486" s="17" t="s">
        <v>481</v>
      </c>
      <c r="E486" s="17" t="s">
        <v>564</v>
      </c>
      <c r="F486" s="18" t="s">
        <v>1932</v>
      </c>
      <c r="G486" s="19" t="s">
        <v>544</v>
      </c>
      <c r="H486" s="22">
        <v>70000</v>
      </c>
      <c r="I486" s="22">
        <v>25000</v>
      </c>
      <c r="J486" s="17" t="s">
        <v>1933</v>
      </c>
      <c r="K486" s="13"/>
    </row>
    <row r="487" ht="68" customHeight="1" spans="1:11">
      <c r="A487" s="21">
        <v>16</v>
      </c>
      <c r="B487" s="17" t="s">
        <v>1934</v>
      </c>
      <c r="C487" s="17" t="s">
        <v>1673</v>
      </c>
      <c r="D487" s="17" t="s">
        <v>481</v>
      </c>
      <c r="E487" s="17" t="s">
        <v>564</v>
      </c>
      <c r="F487" s="18" t="s">
        <v>1935</v>
      </c>
      <c r="G487" s="19" t="s">
        <v>515</v>
      </c>
      <c r="H487" s="22">
        <v>153200</v>
      </c>
      <c r="I487" s="22">
        <v>60509</v>
      </c>
      <c r="J487" s="17" t="s">
        <v>1936</v>
      </c>
      <c r="K487" s="13"/>
    </row>
    <row r="488" ht="36" customHeight="1" spans="1:11">
      <c r="A488" s="16" t="str">
        <f>"新建项目（"&amp;COUNT(A489:A493)&amp;"个）"</f>
        <v>新建项目（5个）</v>
      </c>
      <c r="B488" s="16"/>
      <c r="C488" s="16"/>
      <c r="D488" s="16"/>
      <c r="E488" s="16"/>
      <c r="F488" s="16"/>
      <c r="G488" s="13"/>
      <c r="H488" s="14">
        <f>SUM(H489:H493)</f>
        <v>682388</v>
      </c>
      <c r="I488" s="14">
        <f>SUM(I489:I493)</f>
        <v>291760</v>
      </c>
      <c r="J488" s="13"/>
      <c r="K488" s="13"/>
    </row>
    <row r="489" ht="97" customHeight="1" spans="1:11">
      <c r="A489" s="21">
        <v>1</v>
      </c>
      <c r="B489" s="17" t="s">
        <v>1937</v>
      </c>
      <c r="C489" s="17" t="s">
        <v>1816</v>
      </c>
      <c r="D489" s="17" t="s">
        <v>613</v>
      </c>
      <c r="E489" s="17" t="s">
        <v>488</v>
      </c>
      <c r="F489" s="18" t="s">
        <v>1938</v>
      </c>
      <c r="G489" s="19" t="s">
        <v>620</v>
      </c>
      <c r="H489" s="22">
        <v>63000</v>
      </c>
      <c r="I489" s="22">
        <v>8000</v>
      </c>
      <c r="J489" s="17" t="s">
        <v>1939</v>
      </c>
      <c r="K489" s="13"/>
    </row>
    <row r="490" ht="102" customHeight="1" spans="1:11">
      <c r="A490" s="21">
        <v>2</v>
      </c>
      <c r="B490" s="17" t="s">
        <v>1940</v>
      </c>
      <c r="C490" s="17" t="s">
        <v>1941</v>
      </c>
      <c r="D490" s="17" t="s">
        <v>613</v>
      </c>
      <c r="E490" s="17" t="s">
        <v>498</v>
      </c>
      <c r="F490" s="18" t="s">
        <v>1942</v>
      </c>
      <c r="G490" s="19" t="s">
        <v>620</v>
      </c>
      <c r="H490" s="22">
        <v>139588</v>
      </c>
      <c r="I490" s="22">
        <v>128600</v>
      </c>
      <c r="J490" s="17" t="s">
        <v>1943</v>
      </c>
      <c r="K490" s="13"/>
    </row>
    <row r="491" ht="77" customHeight="1" spans="1:11">
      <c r="A491" s="21">
        <v>3</v>
      </c>
      <c r="B491" s="17" t="s">
        <v>1944</v>
      </c>
      <c r="C491" s="17" t="s">
        <v>1871</v>
      </c>
      <c r="D491" s="17" t="s">
        <v>613</v>
      </c>
      <c r="E491" s="17" t="s">
        <v>509</v>
      </c>
      <c r="F491" s="18" t="s">
        <v>1945</v>
      </c>
      <c r="G491" s="19" t="s">
        <v>633</v>
      </c>
      <c r="H491" s="22">
        <v>15800</v>
      </c>
      <c r="I491" s="22">
        <v>3160</v>
      </c>
      <c r="J491" s="17" t="s">
        <v>912</v>
      </c>
      <c r="K491" s="13"/>
    </row>
    <row r="492" ht="123" customHeight="1" spans="1:11">
      <c r="A492" s="21">
        <v>4</v>
      </c>
      <c r="B492" s="17" t="s">
        <v>1946</v>
      </c>
      <c r="C492" s="17" t="s">
        <v>1947</v>
      </c>
      <c r="D492" s="17" t="s">
        <v>613</v>
      </c>
      <c r="E492" s="17" t="s">
        <v>482</v>
      </c>
      <c r="F492" s="18" t="s">
        <v>1948</v>
      </c>
      <c r="G492" s="20" t="s">
        <v>615</v>
      </c>
      <c r="H492" s="22">
        <v>450000</v>
      </c>
      <c r="I492" s="22">
        <v>150000</v>
      </c>
      <c r="J492" s="17" t="s">
        <v>1129</v>
      </c>
      <c r="K492" s="13"/>
    </row>
    <row r="493" ht="89" customHeight="1" spans="1:11">
      <c r="A493" s="21">
        <v>5</v>
      </c>
      <c r="B493" s="17" t="s">
        <v>1949</v>
      </c>
      <c r="C493" s="17" t="s">
        <v>1950</v>
      </c>
      <c r="D493" s="17" t="s">
        <v>613</v>
      </c>
      <c r="E493" s="17" t="s">
        <v>935</v>
      </c>
      <c r="F493" s="18" t="s">
        <v>1951</v>
      </c>
      <c r="G493" s="19" t="s">
        <v>633</v>
      </c>
      <c r="H493" s="22">
        <v>14000</v>
      </c>
      <c r="I493" s="22">
        <v>2000</v>
      </c>
      <c r="J493" s="17" t="s">
        <v>1132</v>
      </c>
      <c r="K493" s="13"/>
    </row>
    <row r="494" ht="36" customHeight="1" spans="1:11">
      <c r="A494" s="16" t="str">
        <f>"前期项目（"&amp;COUNT(A495:A499)&amp;"个）"</f>
        <v>前期项目（5个）</v>
      </c>
      <c r="B494" s="16"/>
      <c r="C494" s="16"/>
      <c r="D494" s="16"/>
      <c r="E494" s="16"/>
      <c r="F494" s="16"/>
      <c r="G494" s="13"/>
      <c r="H494" s="14">
        <f>SUM(H495:H499)</f>
        <v>655770</v>
      </c>
      <c r="I494" s="14"/>
      <c r="J494" s="13"/>
      <c r="K494" s="13"/>
    </row>
    <row r="495" ht="84" customHeight="1" spans="1:11">
      <c r="A495" s="17">
        <v>1</v>
      </c>
      <c r="B495" s="17" t="s">
        <v>1952</v>
      </c>
      <c r="C495" s="17" t="s">
        <v>1953</v>
      </c>
      <c r="D495" s="17" t="s">
        <v>718</v>
      </c>
      <c r="E495" s="17" t="s">
        <v>509</v>
      </c>
      <c r="F495" s="18" t="s">
        <v>1954</v>
      </c>
      <c r="G495" s="17" t="s">
        <v>732</v>
      </c>
      <c r="H495" s="22">
        <v>75000</v>
      </c>
      <c r="I495" s="22"/>
      <c r="J495" s="17" t="s">
        <v>804</v>
      </c>
      <c r="K495" s="13"/>
    </row>
    <row r="496" ht="154" customHeight="1" spans="1:11">
      <c r="A496" s="17">
        <v>2</v>
      </c>
      <c r="B496" s="17" t="s">
        <v>1955</v>
      </c>
      <c r="C496" s="17" t="s">
        <v>757</v>
      </c>
      <c r="D496" s="17" t="s">
        <v>718</v>
      </c>
      <c r="E496" s="17" t="s">
        <v>482</v>
      </c>
      <c r="F496" s="18" t="s">
        <v>1956</v>
      </c>
      <c r="G496" s="17" t="s">
        <v>772</v>
      </c>
      <c r="H496" s="22">
        <v>450000</v>
      </c>
      <c r="I496" s="22"/>
      <c r="J496" s="17" t="s">
        <v>1957</v>
      </c>
      <c r="K496" s="13"/>
    </row>
    <row r="497" ht="67" customHeight="1" spans="1:11">
      <c r="A497" s="17">
        <v>3</v>
      </c>
      <c r="B497" s="17" t="s">
        <v>1958</v>
      </c>
      <c r="C497" s="17" t="s">
        <v>1871</v>
      </c>
      <c r="D497" s="17" t="s">
        <v>613</v>
      </c>
      <c r="E497" s="17" t="s">
        <v>509</v>
      </c>
      <c r="F497" s="18" t="s">
        <v>1959</v>
      </c>
      <c r="G497" s="17" t="s">
        <v>720</v>
      </c>
      <c r="H497" s="22">
        <v>37425</v>
      </c>
      <c r="I497" s="22"/>
      <c r="J497" s="17" t="s">
        <v>804</v>
      </c>
      <c r="K497" s="13"/>
    </row>
    <row r="498" ht="67" customHeight="1" spans="1:11">
      <c r="A498" s="17">
        <v>4</v>
      </c>
      <c r="B498" s="17" t="s">
        <v>1960</v>
      </c>
      <c r="C498" s="17" t="s">
        <v>1871</v>
      </c>
      <c r="D498" s="17" t="s">
        <v>613</v>
      </c>
      <c r="E498" s="17" t="s">
        <v>509</v>
      </c>
      <c r="F498" s="18" t="s">
        <v>1961</v>
      </c>
      <c r="G498" s="17" t="s">
        <v>720</v>
      </c>
      <c r="H498" s="22">
        <v>28345</v>
      </c>
      <c r="I498" s="22"/>
      <c r="J498" s="17" t="s">
        <v>804</v>
      </c>
      <c r="K498" s="13"/>
    </row>
    <row r="499" ht="74" customHeight="1" spans="1:11">
      <c r="A499" s="17">
        <v>5</v>
      </c>
      <c r="B499" s="17" t="s">
        <v>1962</v>
      </c>
      <c r="C499" s="17" t="s">
        <v>1871</v>
      </c>
      <c r="D499" s="17" t="s">
        <v>613</v>
      </c>
      <c r="E499" s="17" t="s">
        <v>509</v>
      </c>
      <c r="F499" s="18" t="s">
        <v>1963</v>
      </c>
      <c r="G499" s="17" t="s">
        <v>720</v>
      </c>
      <c r="H499" s="22">
        <v>65000</v>
      </c>
      <c r="I499" s="22"/>
      <c r="J499" s="17" t="s">
        <v>804</v>
      </c>
      <c r="K499" s="13"/>
    </row>
    <row r="500" ht="36" customHeight="1" spans="1:11">
      <c r="A500" s="16" t="str">
        <f>"体育卫生（"&amp;COUNT(A501:A515)&amp;"个）"</f>
        <v>体育卫生（12个）</v>
      </c>
      <c r="B500" s="16"/>
      <c r="C500" s="16"/>
      <c r="D500" s="16"/>
      <c r="E500" s="16"/>
      <c r="F500" s="16"/>
      <c r="G500" s="13"/>
      <c r="H500" s="14">
        <f>H501+H511+H514</f>
        <v>1560398</v>
      </c>
      <c r="I500" s="14">
        <f>I501+I511+I514</f>
        <v>399950</v>
      </c>
      <c r="J500" s="13"/>
      <c r="K500" s="13"/>
    </row>
    <row r="501" ht="36" customHeight="1" spans="1:11">
      <c r="A501" s="16" t="str">
        <f>"续建项目（"&amp;COUNT(A502:A510)&amp;"个）"</f>
        <v>续建项目（9个）</v>
      </c>
      <c r="B501" s="16"/>
      <c r="C501" s="16"/>
      <c r="D501" s="16"/>
      <c r="E501" s="16"/>
      <c r="F501" s="16"/>
      <c r="G501" s="13"/>
      <c r="H501" s="14">
        <f>SUM(H502:H510)</f>
        <v>1045398</v>
      </c>
      <c r="I501" s="14">
        <f>SUM(I502:I510)</f>
        <v>289950</v>
      </c>
      <c r="J501" s="13"/>
      <c r="K501" s="13"/>
    </row>
    <row r="502" ht="87" customHeight="1" spans="1:11">
      <c r="A502" s="21">
        <v>1</v>
      </c>
      <c r="B502" s="17" t="s">
        <v>1964</v>
      </c>
      <c r="C502" s="17" t="s">
        <v>1965</v>
      </c>
      <c r="D502" s="17" t="s">
        <v>481</v>
      </c>
      <c r="E502" s="17" t="s">
        <v>509</v>
      </c>
      <c r="F502" s="18" t="s">
        <v>1966</v>
      </c>
      <c r="G502" s="19" t="s">
        <v>484</v>
      </c>
      <c r="H502" s="22">
        <v>350000</v>
      </c>
      <c r="I502" s="22">
        <v>150000</v>
      </c>
      <c r="J502" s="17" t="s">
        <v>511</v>
      </c>
      <c r="K502" s="13"/>
    </row>
    <row r="503" ht="129" customHeight="1" spans="1:11">
      <c r="A503" s="21">
        <v>2</v>
      </c>
      <c r="B503" s="17" t="s">
        <v>1967</v>
      </c>
      <c r="C503" s="17" t="s">
        <v>1968</v>
      </c>
      <c r="D503" s="17" t="s">
        <v>481</v>
      </c>
      <c r="E503" s="17" t="s">
        <v>564</v>
      </c>
      <c r="F503" s="18" t="s">
        <v>1969</v>
      </c>
      <c r="G503" s="19" t="s">
        <v>609</v>
      </c>
      <c r="H503" s="22">
        <v>123000</v>
      </c>
      <c r="I503" s="22">
        <v>20000</v>
      </c>
      <c r="J503" s="17" t="s">
        <v>1970</v>
      </c>
      <c r="K503" s="13"/>
    </row>
    <row r="504" ht="170" customHeight="1" spans="1:11">
      <c r="A504" s="21">
        <v>3</v>
      </c>
      <c r="B504" s="17" t="s">
        <v>1971</v>
      </c>
      <c r="C504" s="17" t="s">
        <v>1972</v>
      </c>
      <c r="D504" s="17" t="s">
        <v>481</v>
      </c>
      <c r="E504" s="17" t="s">
        <v>935</v>
      </c>
      <c r="F504" s="18" t="s">
        <v>1973</v>
      </c>
      <c r="G504" s="19" t="s">
        <v>484</v>
      </c>
      <c r="H504" s="22">
        <v>86600</v>
      </c>
      <c r="I504" s="22">
        <v>35000</v>
      </c>
      <c r="J504" s="17" t="s">
        <v>1974</v>
      </c>
      <c r="K504" s="13"/>
    </row>
    <row r="505" ht="84" customHeight="1" spans="1:11">
      <c r="A505" s="21">
        <v>4</v>
      </c>
      <c r="B505" s="17" t="s">
        <v>1975</v>
      </c>
      <c r="C505" s="17" t="s">
        <v>1976</v>
      </c>
      <c r="D505" s="17" t="s">
        <v>481</v>
      </c>
      <c r="E505" s="17" t="s">
        <v>509</v>
      </c>
      <c r="F505" s="18" t="s">
        <v>1977</v>
      </c>
      <c r="G505" s="19" t="s">
        <v>515</v>
      </c>
      <c r="H505" s="22">
        <v>93098</v>
      </c>
      <c r="I505" s="22">
        <v>30000</v>
      </c>
      <c r="J505" s="17" t="s">
        <v>947</v>
      </c>
      <c r="K505" s="13"/>
    </row>
    <row r="506" ht="84" customHeight="1" spans="1:11">
      <c r="A506" s="21">
        <v>5</v>
      </c>
      <c r="B506" s="17" t="s">
        <v>1978</v>
      </c>
      <c r="C506" s="17" t="s">
        <v>498</v>
      </c>
      <c r="D506" s="17" t="s">
        <v>481</v>
      </c>
      <c r="E506" s="17" t="s">
        <v>498</v>
      </c>
      <c r="F506" s="18" t="s">
        <v>1979</v>
      </c>
      <c r="G506" s="19" t="s">
        <v>500</v>
      </c>
      <c r="H506" s="22">
        <v>54700</v>
      </c>
      <c r="I506" s="22">
        <v>16500</v>
      </c>
      <c r="J506" s="17" t="s">
        <v>1980</v>
      </c>
      <c r="K506" s="13"/>
    </row>
    <row r="507" ht="123" customHeight="1" spans="1:11">
      <c r="A507" s="21">
        <v>6</v>
      </c>
      <c r="B507" s="17" t="s">
        <v>1981</v>
      </c>
      <c r="C507" s="17" t="s">
        <v>1982</v>
      </c>
      <c r="D507" s="17" t="s">
        <v>481</v>
      </c>
      <c r="E507" s="17" t="s">
        <v>935</v>
      </c>
      <c r="F507" s="18" t="s">
        <v>1983</v>
      </c>
      <c r="G507" s="19" t="s">
        <v>505</v>
      </c>
      <c r="H507" s="22">
        <v>8000</v>
      </c>
      <c r="I507" s="22">
        <v>4800</v>
      </c>
      <c r="J507" s="17" t="s">
        <v>511</v>
      </c>
      <c r="K507" s="13"/>
    </row>
    <row r="508" ht="123" customHeight="1" spans="1:11">
      <c r="A508" s="21">
        <v>7</v>
      </c>
      <c r="B508" s="17" t="s">
        <v>1984</v>
      </c>
      <c r="C508" s="17" t="s">
        <v>935</v>
      </c>
      <c r="D508" s="17" t="s">
        <v>481</v>
      </c>
      <c r="E508" s="17" t="s">
        <v>935</v>
      </c>
      <c r="F508" s="18" t="s">
        <v>1985</v>
      </c>
      <c r="G508" s="19" t="s">
        <v>505</v>
      </c>
      <c r="H508" s="22">
        <v>32000</v>
      </c>
      <c r="I508" s="22">
        <v>6000</v>
      </c>
      <c r="J508" s="17" t="s">
        <v>511</v>
      </c>
      <c r="K508" s="13"/>
    </row>
    <row r="509" ht="104" customHeight="1" spans="1:11">
      <c r="A509" s="21">
        <v>8</v>
      </c>
      <c r="B509" s="17" t="s">
        <v>1986</v>
      </c>
      <c r="C509" s="17" t="s">
        <v>1987</v>
      </c>
      <c r="D509" s="17" t="s">
        <v>481</v>
      </c>
      <c r="E509" s="17" t="s">
        <v>488</v>
      </c>
      <c r="F509" s="18" t="s">
        <v>1988</v>
      </c>
      <c r="G509" s="19" t="s">
        <v>500</v>
      </c>
      <c r="H509" s="22">
        <v>38000</v>
      </c>
      <c r="I509" s="22">
        <v>20650</v>
      </c>
      <c r="J509" s="17" t="s">
        <v>1989</v>
      </c>
      <c r="K509" s="13"/>
    </row>
    <row r="510" ht="104" customHeight="1" spans="1:11">
      <c r="A510" s="21">
        <v>9</v>
      </c>
      <c r="B510" s="17" t="s">
        <v>1990</v>
      </c>
      <c r="C510" s="17" t="s">
        <v>627</v>
      </c>
      <c r="D510" s="17" t="s">
        <v>481</v>
      </c>
      <c r="E510" s="17" t="s">
        <v>482</v>
      </c>
      <c r="F510" s="18" t="s">
        <v>1991</v>
      </c>
      <c r="G510" s="19" t="s">
        <v>609</v>
      </c>
      <c r="H510" s="22">
        <v>260000</v>
      </c>
      <c r="I510" s="22">
        <v>7000</v>
      </c>
      <c r="J510" s="17" t="s">
        <v>511</v>
      </c>
      <c r="K510" s="13"/>
    </row>
    <row r="511" ht="36" customHeight="1" spans="1:11">
      <c r="A511" s="16" t="str">
        <f>"新建项目（"&amp;COUNT(A512:A513)&amp;"个）"</f>
        <v>新建项目（2个）</v>
      </c>
      <c r="B511" s="16"/>
      <c r="C511" s="16"/>
      <c r="D511" s="16"/>
      <c r="E511" s="16"/>
      <c r="F511" s="16"/>
      <c r="G511" s="13"/>
      <c r="H511" s="14">
        <f>SUM(H512:H513)</f>
        <v>365000</v>
      </c>
      <c r="I511" s="14">
        <f>SUM(I512:I513)</f>
        <v>110000</v>
      </c>
      <c r="J511" s="13"/>
      <c r="K511" s="13"/>
    </row>
    <row r="512" ht="100" customHeight="1" spans="1:11">
      <c r="A512" s="21">
        <v>1</v>
      </c>
      <c r="B512" s="17" t="s">
        <v>1992</v>
      </c>
      <c r="C512" s="17" t="s">
        <v>1600</v>
      </c>
      <c r="D512" s="17" t="s">
        <v>613</v>
      </c>
      <c r="E512" s="17" t="s">
        <v>498</v>
      </c>
      <c r="F512" s="18" t="s">
        <v>1993</v>
      </c>
      <c r="G512" s="19" t="s">
        <v>620</v>
      </c>
      <c r="H512" s="22">
        <v>300000</v>
      </c>
      <c r="I512" s="22">
        <v>100000</v>
      </c>
      <c r="J512" s="17" t="s">
        <v>1994</v>
      </c>
      <c r="K512" s="13"/>
    </row>
    <row r="513" ht="85" customHeight="1" spans="1:11">
      <c r="A513" s="21">
        <v>2</v>
      </c>
      <c r="B513" s="17" t="s">
        <v>1995</v>
      </c>
      <c r="C513" s="17" t="s">
        <v>1654</v>
      </c>
      <c r="D513" s="17" t="s">
        <v>613</v>
      </c>
      <c r="E513" s="17" t="s">
        <v>482</v>
      </c>
      <c r="F513" s="18" t="s">
        <v>1996</v>
      </c>
      <c r="G513" s="20" t="s">
        <v>633</v>
      </c>
      <c r="H513" s="22">
        <v>65000</v>
      </c>
      <c r="I513" s="22">
        <v>10000</v>
      </c>
      <c r="J513" s="17" t="s">
        <v>629</v>
      </c>
      <c r="K513" s="13"/>
    </row>
    <row r="514" ht="36" customHeight="1" spans="1:11">
      <c r="A514" s="16" t="str">
        <f>"前期项目（"&amp;COUNT(A515:A515)&amp;"个）"</f>
        <v>前期项目（1个）</v>
      </c>
      <c r="B514" s="16"/>
      <c r="C514" s="16"/>
      <c r="D514" s="16"/>
      <c r="E514" s="16"/>
      <c r="F514" s="16"/>
      <c r="G514" s="13"/>
      <c r="H514" s="14">
        <f>SUM(H515:H515)</f>
        <v>150000</v>
      </c>
      <c r="I514" s="14"/>
      <c r="J514" s="13"/>
      <c r="K514" s="13"/>
    </row>
    <row r="515" ht="96" customHeight="1" spans="1:11">
      <c r="A515" s="17">
        <v>1</v>
      </c>
      <c r="B515" s="17" t="s">
        <v>1997</v>
      </c>
      <c r="C515" s="17" t="s">
        <v>1998</v>
      </c>
      <c r="D515" s="17" t="s">
        <v>613</v>
      </c>
      <c r="E515" s="17" t="s">
        <v>509</v>
      </c>
      <c r="F515" s="18" t="s">
        <v>1999</v>
      </c>
      <c r="G515" s="17" t="s">
        <v>732</v>
      </c>
      <c r="H515" s="22">
        <v>150000</v>
      </c>
      <c r="I515" s="22"/>
      <c r="J515" s="17" t="s">
        <v>804</v>
      </c>
      <c r="K515" s="13"/>
    </row>
    <row r="516" ht="36" customHeight="1" spans="1:11">
      <c r="A516" s="16" t="str">
        <f>"安置房建设（"&amp;COUNT(A517:A572)&amp;"个）"</f>
        <v>安置房建设（53个）</v>
      </c>
      <c r="B516" s="16"/>
      <c r="C516" s="16"/>
      <c r="D516" s="16"/>
      <c r="E516" s="16"/>
      <c r="F516" s="16"/>
      <c r="G516" s="13"/>
      <c r="H516" s="14">
        <f>H517+H539+H563</f>
        <v>10681607.86</v>
      </c>
      <c r="I516" s="14">
        <f>I517+I539+I563</f>
        <v>1956828</v>
      </c>
      <c r="J516" s="13"/>
      <c r="K516" s="13"/>
    </row>
    <row r="517" ht="36" customHeight="1" spans="1:11">
      <c r="A517" s="16" t="str">
        <f>"续建项目（"&amp;COUNT(A518:A538)&amp;"个）"</f>
        <v>续建项目（21个）</v>
      </c>
      <c r="B517" s="16"/>
      <c r="C517" s="16"/>
      <c r="D517" s="16"/>
      <c r="E517" s="16"/>
      <c r="F517" s="16"/>
      <c r="G517" s="13"/>
      <c r="H517" s="14">
        <f>SUM(H518:H538)</f>
        <v>3816249.86</v>
      </c>
      <c r="I517" s="14">
        <f>SUM(I518:I538)</f>
        <v>832688</v>
      </c>
      <c r="J517" s="13"/>
      <c r="K517" s="13"/>
    </row>
    <row r="518" ht="97" customHeight="1" spans="1:11">
      <c r="A518" s="21">
        <v>1</v>
      </c>
      <c r="B518" s="17" t="s">
        <v>2000</v>
      </c>
      <c r="C518" s="17" t="s">
        <v>1654</v>
      </c>
      <c r="D518" s="17" t="s">
        <v>481</v>
      </c>
      <c r="E518" s="17" t="s">
        <v>482</v>
      </c>
      <c r="F518" s="18" t="s">
        <v>2001</v>
      </c>
      <c r="G518" s="19" t="s">
        <v>515</v>
      </c>
      <c r="H518" s="22">
        <v>669330</v>
      </c>
      <c r="I518" s="22">
        <v>206000</v>
      </c>
      <c r="J518" s="17" t="s">
        <v>2002</v>
      </c>
      <c r="K518" s="13"/>
    </row>
    <row r="519" ht="119" customHeight="1" spans="1:11">
      <c r="A519" s="21">
        <v>2</v>
      </c>
      <c r="B519" s="17" t="s">
        <v>2003</v>
      </c>
      <c r="C519" s="17" t="s">
        <v>2004</v>
      </c>
      <c r="D519" s="17" t="s">
        <v>481</v>
      </c>
      <c r="E519" s="17" t="s">
        <v>488</v>
      </c>
      <c r="F519" s="18" t="s">
        <v>2005</v>
      </c>
      <c r="G519" s="19" t="s">
        <v>515</v>
      </c>
      <c r="H519" s="22">
        <v>242932.69</v>
      </c>
      <c r="I519" s="22">
        <v>72880</v>
      </c>
      <c r="J519" s="17" t="s">
        <v>1256</v>
      </c>
      <c r="K519" s="13"/>
    </row>
    <row r="520" ht="119" customHeight="1" spans="1:11">
      <c r="A520" s="21">
        <v>3</v>
      </c>
      <c r="B520" s="17" t="s">
        <v>2006</v>
      </c>
      <c r="C520" s="17" t="s">
        <v>2004</v>
      </c>
      <c r="D520" s="17" t="s">
        <v>481</v>
      </c>
      <c r="E520" s="17" t="s">
        <v>488</v>
      </c>
      <c r="F520" s="18" t="s">
        <v>2007</v>
      </c>
      <c r="G520" s="19" t="s">
        <v>515</v>
      </c>
      <c r="H520" s="22">
        <v>199830.38</v>
      </c>
      <c r="I520" s="22">
        <v>59949</v>
      </c>
      <c r="J520" s="17" t="s">
        <v>1256</v>
      </c>
      <c r="K520" s="13"/>
    </row>
    <row r="521" ht="120" customHeight="1" spans="1:11">
      <c r="A521" s="21">
        <v>4</v>
      </c>
      <c r="B521" s="17" t="s">
        <v>2008</v>
      </c>
      <c r="C521" s="17" t="s">
        <v>2004</v>
      </c>
      <c r="D521" s="17" t="s">
        <v>481</v>
      </c>
      <c r="E521" s="17" t="s">
        <v>488</v>
      </c>
      <c r="F521" s="18" t="s">
        <v>2009</v>
      </c>
      <c r="G521" s="19" t="s">
        <v>515</v>
      </c>
      <c r="H521" s="22">
        <v>176856.45</v>
      </c>
      <c r="I521" s="22">
        <v>53057</v>
      </c>
      <c r="J521" s="17" t="s">
        <v>1024</v>
      </c>
      <c r="K521" s="13"/>
    </row>
    <row r="522" ht="118" customHeight="1" spans="1:11">
      <c r="A522" s="21">
        <v>5</v>
      </c>
      <c r="B522" s="17" t="s">
        <v>2010</v>
      </c>
      <c r="C522" s="17" t="s">
        <v>2004</v>
      </c>
      <c r="D522" s="17" t="s">
        <v>481</v>
      </c>
      <c r="E522" s="17" t="s">
        <v>488</v>
      </c>
      <c r="F522" s="18" t="s">
        <v>2011</v>
      </c>
      <c r="G522" s="19" t="s">
        <v>515</v>
      </c>
      <c r="H522" s="22">
        <v>107626.26</v>
      </c>
      <c r="I522" s="22">
        <v>30857</v>
      </c>
      <c r="J522" s="17" t="s">
        <v>1989</v>
      </c>
      <c r="K522" s="13"/>
    </row>
    <row r="523" ht="118" customHeight="1" spans="1:11">
      <c r="A523" s="21">
        <v>6</v>
      </c>
      <c r="B523" s="17" t="s">
        <v>2012</v>
      </c>
      <c r="C523" s="17" t="s">
        <v>2004</v>
      </c>
      <c r="D523" s="17" t="s">
        <v>481</v>
      </c>
      <c r="E523" s="17" t="s">
        <v>488</v>
      </c>
      <c r="F523" s="18" t="s">
        <v>2013</v>
      </c>
      <c r="G523" s="19" t="s">
        <v>515</v>
      </c>
      <c r="H523" s="22">
        <v>106921.02</v>
      </c>
      <c r="I523" s="22">
        <v>30745</v>
      </c>
      <c r="J523" s="17" t="s">
        <v>1989</v>
      </c>
      <c r="K523" s="13"/>
    </row>
    <row r="524" ht="99" customHeight="1" spans="1:11">
      <c r="A524" s="21">
        <v>7</v>
      </c>
      <c r="B524" s="17" t="s">
        <v>2014</v>
      </c>
      <c r="C524" s="17" t="s">
        <v>1034</v>
      </c>
      <c r="D524" s="17" t="s">
        <v>481</v>
      </c>
      <c r="E524" s="17" t="s">
        <v>1034</v>
      </c>
      <c r="F524" s="18" t="s">
        <v>2015</v>
      </c>
      <c r="G524" s="19" t="s">
        <v>1016</v>
      </c>
      <c r="H524" s="22">
        <v>355113</v>
      </c>
      <c r="I524" s="22">
        <v>40000</v>
      </c>
      <c r="J524" s="17" t="s">
        <v>625</v>
      </c>
      <c r="K524" s="13"/>
    </row>
    <row r="525" ht="83" customHeight="1" spans="1:11">
      <c r="A525" s="21">
        <v>8</v>
      </c>
      <c r="B525" s="17" t="s">
        <v>2016</v>
      </c>
      <c r="C525" s="17" t="s">
        <v>1364</v>
      </c>
      <c r="D525" s="17" t="s">
        <v>481</v>
      </c>
      <c r="E525" s="17" t="s">
        <v>498</v>
      </c>
      <c r="F525" s="18" t="s">
        <v>2017</v>
      </c>
      <c r="G525" s="19" t="s">
        <v>505</v>
      </c>
      <c r="H525" s="22">
        <v>35000</v>
      </c>
      <c r="I525" s="22">
        <v>1700</v>
      </c>
      <c r="J525" s="17" t="s">
        <v>511</v>
      </c>
      <c r="K525" s="13"/>
    </row>
    <row r="526" ht="89" customHeight="1" spans="1:11">
      <c r="A526" s="21">
        <v>9</v>
      </c>
      <c r="B526" s="17" t="s">
        <v>2018</v>
      </c>
      <c r="C526" s="17" t="s">
        <v>1364</v>
      </c>
      <c r="D526" s="17" t="s">
        <v>481</v>
      </c>
      <c r="E526" s="17" t="s">
        <v>498</v>
      </c>
      <c r="F526" s="18" t="s">
        <v>2019</v>
      </c>
      <c r="G526" s="19" t="s">
        <v>494</v>
      </c>
      <c r="H526" s="22">
        <v>100000</v>
      </c>
      <c r="I526" s="22">
        <v>6000</v>
      </c>
      <c r="J526" s="17" t="s">
        <v>2020</v>
      </c>
      <c r="K526" s="13"/>
    </row>
    <row r="527" ht="72" customHeight="1" spans="1:11">
      <c r="A527" s="21">
        <v>10</v>
      </c>
      <c r="B527" s="17" t="s">
        <v>2021</v>
      </c>
      <c r="C527" s="17" t="s">
        <v>1364</v>
      </c>
      <c r="D527" s="17" t="s">
        <v>481</v>
      </c>
      <c r="E527" s="17" t="s">
        <v>498</v>
      </c>
      <c r="F527" s="18" t="s">
        <v>2022</v>
      </c>
      <c r="G527" s="19" t="s">
        <v>515</v>
      </c>
      <c r="H527" s="22">
        <v>175700</v>
      </c>
      <c r="I527" s="22">
        <v>28000</v>
      </c>
      <c r="J527" s="17" t="s">
        <v>1256</v>
      </c>
      <c r="K527" s="13"/>
    </row>
    <row r="528" ht="89" customHeight="1" spans="1:11">
      <c r="A528" s="21">
        <v>11</v>
      </c>
      <c r="B528" s="17" t="s">
        <v>2023</v>
      </c>
      <c r="C528" s="17" t="s">
        <v>1364</v>
      </c>
      <c r="D528" s="17" t="s">
        <v>481</v>
      </c>
      <c r="E528" s="17" t="s">
        <v>498</v>
      </c>
      <c r="F528" s="18" t="s">
        <v>2024</v>
      </c>
      <c r="G528" s="19" t="s">
        <v>494</v>
      </c>
      <c r="H528" s="22">
        <v>123000</v>
      </c>
      <c r="I528" s="22">
        <v>8000</v>
      </c>
      <c r="J528" s="17" t="s">
        <v>2020</v>
      </c>
      <c r="K528" s="13"/>
    </row>
    <row r="529" ht="86" customHeight="1" spans="1:11">
      <c r="A529" s="21">
        <v>12</v>
      </c>
      <c r="B529" s="17" t="s">
        <v>2025</v>
      </c>
      <c r="C529" s="17" t="s">
        <v>1364</v>
      </c>
      <c r="D529" s="17" t="s">
        <v>481</v>
      </c>
      <c r="E529" s="17" t="s">
        <v>498</v>
      </c>
      <c r="F529" s="18" t="s">
        <v>2026</v>
      </c>
      <c r="G529" s="19" t="s">
        <v>515</v>
      </c>
      <c r="H529" s="22">
        <v>110000</v>
      </c>
      <c r="I529" s="22">
        <v>24000</v>
      </c>
      <c r="J529" s="17" t="s">
        <v>2027</v>
      </c>
      <c r="K529" s="13"/>
    </row>
    <row r="530" ht="82" customHeight="1" spans="1:11">
      <c r="A530" s="21">
        <v>13</v>
      </c>
      <c r="B530" s="17" t="s">
        <v>2028</v>
      </c>
      <c r="C530" s="17" t="s">
        <v>2029</v>
      </c>
      <c r="D530" s="17" t="s">
        <v>481</v>
      </c>
      <c r="E530" s="17" t="s">
        <v>498</v>
      </c>
      <c r="F530" s="18" t="s">
        <v>2030</v>
      </c>
      <c r="G530" s="19" t="s">
        <v>515</v>
      </c>
      <c r="H530" s="22">
        <v>146172</v>
      </c>
      <c r="I530" s="22">
        <v>60000</v>
      </c>
      <c r="J530" s="17" t="s">
        <v>2031</v>
      </c>
      <c r="K530" s="13"/>
    </row>
    <row r="531" ht="94" customHeight="1" spans="1:11">
      <c r="A531" s="21">
        <v>14</v>
      </c>
      <c r="B531" s="17" t="s">
        <v>2032</v>
      </c>
      <c r="C531" s="17" t="s">
        <v>1654</v>
      </c>
      <c r="D531" s="17" t="s">
        <v>481</v>
      </c>
      <c r="E531" s="17" t="s">
        <v>482</v>
      </c>
      <c r="F531" s="18" t="s">
        <v>2033</v>
      </c>
      <c r="G531" s="19" t="s">
        <v>515</v>
      </c>
      <c r="H531" s="22">
        <v>160000</v>
      </c>
      <c r="I531" s="22">
        <v>24000</v>
      </c>
      <c r="J531" s="17" t="s">
        <v>2034</v>
      </c>
      <c r="K531" s="13"/>
    </row>
    <row r="532" ht="94" customHeight="1" spans="1:11">
      <c r="A532" s="21">
        <v>15</v>
      </c>
      <c r="B532" s="17" t="s">
        <v>2035</v>
      </c>
      <c r="C532" s="17" t="s">
        <v>1654</v>
      </c>
      <c r="D532" s="17" t="s">
        <v>481</v>
      </c>
      <c r="E532" s="17" t="s">
        <v>482</v>
      </c>
      <c r="F532" s="18" t="s">
        <v>2036</v>
      </c>
      <c r="G532" s="19" t="s">
        <v>931</v>
      </c>
      <c r="H532" s="22">
        <v>71000</v>
      </c>
      <c r="I532" s="22">
        <v>25000</v>
      </c>
      <c r="J532" s="17" t="s">
        <v>629</v>
      </c>
      <c r="K532" s="13"/>
    </row>
    <row r="533" ht="135" customHeight="1" spans="1:11">
      <c r="A533" s="21">
        <v>16</v>
      </c>
      <c r="B533" s="17" t="s">
        <v>2037</v>
      </c>
      <c r="C533" s="17" t="s">
        <v>1041</v>
      </c>
      <c r="D533" s="17" t="s">
        <v>481</v>
      </c>
      <c r="E533" s="17" t="s">
        <v>1034</v>
      </c>
      <c r="F533" s="18" t="s">
        <v>2038</v>
      </c>
      <c r="G533" s="19" t="s">
        <v>500</v>
      </c>
      <c r="H533" s="22">
        <v>25165</v>
      </c>
      <c r="I533" s="22">
        <v>7500</v>
      </c>
      <c r="J533" s="17" t="s">
        <v>1256</v>
      </c>
      <c r="K533" s="13"/>
    </row>
    <row r="534" ht="76" customHeight="1" spans="1:11">
      <c r="A534" s="21">
        <v>17</v>
      </c>
      <c r="B534" s="17" t="s">
        <v>2039</v>
      </c>
      <c r="C534" s="17" t="s">
        <v>2040</v>
      </c>
      <c r="D534" s="17" t="s">
        <v>481</v>
      </c>
      <c r="E534" s="17" t="s">
        <v>509</v>
      </c>
      <c r="F534" s="18" t="s">
        <v>2041</v>
      </c>
      <c r="G534" s="19" t="s">
        <v>515</v>
      </c>
      <c r="H534" s="22">
        <v>163259</v>
      </c>
      <c r="I534" s="22">
        <v>10000</v>
      </c>
      <c r="J534" s="17" t="s">
        <v>2042</v>
      </c>
      <c r="K534" s="13"/>
    </row>
    <row r="535" ht="76" customHeight="1" spans="1:11">
      <c r="A535" s="21">
        <v>18</v>
      </c>
      <c r="B535" s="17" t="s">
        <v>2043</v>
      </c>
      <c r="C535" s="17" t="s">
        <v>2040</v>
      </c>
      <c r="D535" s="17" t="s">
        <v>481</v>
      </c>
      <c r="E535" s="17" t="s">
        <v>509</v>
      </c>
      <c r="F535" s="18" t="s">
        <v>2044</v>
      </c>
      <c r="G535" s="19" t="s">
        <v>515</v>
      </c>
      <c r="H535" s="22">
        <v>139436</v>
      </c>
      <c r="I535" s="22">
        <v>10000</v>
      </c>
      <c r="J535" s="17" t="s">
        <v>2042</v>
      </c>
      <c r="K535" s="13"/>
    </row>
    <row r="536" ht="113" customHeight="1" spans="1:11">
      <c r="A536" s="21">
        <v>19</v>
      </c>
      <c r="B536" s="17" t="s">
        <v>2045</v>
      </c>
      <c r="C536" s="17" t="s">
        <v>820</v>
      </c>
      <c r="D536" s="17" t="s">
        <v>481</v>
      </c>
      <c r="E536" s="17" t="s">
        <v>564</v>
      </c>
      <c r="F536" s="18" t="s">
        <v>2046</v>
      </c>
      <c r="G536" s="19" t="s">
        <v>515</v>
      </c>
      <c r="H536" s="22">
        <v>160908.06</v>
      </c>
      <c r="I536" s="22">
        <v>30000</v>
      </c>
      <c r="J536" s="17" t="s">
        <v>2047</v>
      </c>
      <c r="K536" s="13"/>
    </row>
    <row r="537" ht="113" customHeight="1" spans="1:11">
      <c r="A537" s="21">
        <v>20</v>
      </c>
      <c r="B537" s="17" t="s">
        <v>2048</v>
      </c>
      <c r="C537" s="17" t="s">
        <v>820</v>
      </c>
      <c r="D537" s="17" t="s">
        <v>481</v>
      </c>
      <c r="E537" s="17" t="s">
        <v>564</v>
      </c>
      <c r="F537" s="18" t="s">
        <v>2049</v>
      </c>
      <c r="G537" s="19" t="s">
        <v>515</v>
      </c>
      <c r="H537" s="22">
        <v>148000</v>
      </c>
      <c r="I537" s="22">
        <v>15000</v>
      </c>
      <c r="J537" s="17" t="s">
        <v>2050</v>
      </c>
      <c r="K537" s="13"/>
    </row>
    <row r="538" ht="95" customHeight="1" spans="1:11">
      <c r="A538" s="21">
        <v>21</v>
      </c>
      <c r="B538" s="17" t="s">
        <v>2051</v>
      </c>
      <c r="C538" s="17" t="s">
        <v>1673</v>
      </c>
      <c r="D538" s="17" t="s">
        <v>481</v>
      </c>
      <c r="E538" s="17" t="s">
        <v>564</v>
      </c>
      <c r="F538" s="18" t="s">
        <v>2052</v>
      </c>
      <c r="G538" s="19" t="s">
        <v>515</v>
      </c>
      <c r="H538" s="22">
        <v>400000</v>
      </c>
      <c r="I538" s="22">
        <v>90000</v>
      </c>
      <c r="J538" s="17" t="s">
        <v>625</v>
      </c>
      <c r="K538" s="13"/>
    </row>
    <row r="539" ht="36" customHeight="1" spans="1:11">
      <c r="A539" s="16" t="str">
        <f>"新建项目（"&amp;COUNT(A540:A562)&amp;"个）"</f>
        <v>新建项目（23个）</v>
      </c>
      <c r="B539" s="16"/>
      <c r="C539" s="16"/>
      <c r="D539" s="16"/>
      <c r="E539" s="16"/>
      <c r="F539" s="16"/>
      <c r="G539" s="13"/>
      <c r="H539" s="14">
        <f>SUM(H540:H562)</f>
        <v>4480180</v>
      </c>
      <c r="I539" s="14">
        <f>SUM(I540:I562)</f>
        <v>1124140</v>
      </c>
      <c r="J539" s="13"/>
      <c r="K539" s="13"/>
    </row>
    <row r="540" ht="131" customHeight="1" spans="1:11">
      <c r="A540" s="21">
        <v>1</v>
      </c>
      <c r="B540" s="17" t="s">
        <v>2053</v>
      </c>
      <c r="C540" s="17" t="s">
        <v>820</v>
      </c>
      <c r="D540" s="17" t="s">
        <v>613</v>
      </c>
      <c r="E540" s="17" t="s">
        <v>564</v>
      </c>
      <c r="F540" s="18" t="s">
        <v>2054</v>
      </c>
      <c r="G540" s="19" t="s">
        <v>633</v>
      </c>
      <c r="H540" s="22">
        <v>363000</v>
      </c>
      <c r="I540" s="22">
        <v>30000</v>
      </c>
      <c r="J540" s="17" t="s">
        <v>1487</v>
      </c>
      <c r="K540" s="13"/>
    </row>
    <row r="541" ht="131" customHeight="1" spans="1:11">
      <c r="A541" s="21">
        <v>2</v>
      </c>
      <c r="B541" s="17" t="s">
        <v>2055</v>
      </c>
      <c r="C541" s="17" t="s">
        <v>2056</v>
      </c>
      <c r="D541" s="17" t="s">
        <v>613</v>
      </c>
      <c r="E541" s="17" t="s">
        <v>564</v>
      </c>
      <c r="F541" s="18" t="s">
        <v>2057</v>
      </c>
      <c r="G541" s="19" t="s">
        <v>633</v>
      </c>
      <c r="H541" s="22">
        <v>116827</v>
      </c>
      <c r="I541" s="22">
        <v>38000</v>
      </c>
      <c r="J541" s="17" t="s">
        <v>625</v>
      </c>
      <c r="K541" s="13"/>
    </row>
    <row r="542" ht="131" customHeight="1" spans="1:11">
      <c r="A542" s="21">
        <v>3</v>
      </c>
      <c r="B542" s="17" t="s">
        <v>2058</v>
      </c>
      <c r="C542" s="17" t="s">
        <v>1072</v>
      </c>
      <c r="D542" s="17" t="s">
        <v>613</v>
      </c>
      <c r="E542" s="17" t="s">
        <v>488</v>
      </c>
      <c r="F542" s="18" t="s">
        <v>2059</v>
      </c>
      <c r="G542" s="19" t="s">
        <v>633</v>
      </c>
      <c r="H542" s="22">
        <v>248000</v>
      </c>
      <c r="I542" s="22">
        <v>46243</v>
      </c>
      <c r="J542" s="17" t="s">
        <v>637</v>
      </c>
      <c r="K542" s="13"/>
    </row>
    <row r="543" ht="88" customHeight="1" spans="1:11">
      <c r="A543" s="21">
        <v>4</v>
      </c>
      <c r="B543" s="17" t="s">
        <v>2060</v>
      </c>
      <c r="C543" s="17" t="s">
        <v>1871</v>
      </c>
      <c r="D543" s="17" t="s">
        <v>613</v>
      </c>
      <c r="E543" s="17" t="s">
        <v>509</v>
      </c>
      <c r="F543" s="18" t="s">
        <v>2061</v>
      </c>
      <c r="G543" s="19" t="s">
        <v>615</v>
      </c>
      <c r="H543" s="22">
        <v>56151</v>
      </c>
      <c r="I543" s="22">
        <v>16843</v>
      </c>
      <c r="J543" s="17" t="s">
        <v>2062</v>
      </c>
      <c r="K543" s="13"/>
    </row>
    <row r="544" ht="88" customHeight="1" spans="1:11">
      <c r="A544" s="21">
        <v>5</v>
      </c>
      <c r="B544" s="17" t="s">
        <v>2063</v>
      </c>
      <c r="C544" s="17" t="s">
        <v>1871</v>
      </c>
      <c r="D544" s="17" t="s">
        <v>613</v>
      </c>
      <c r="E544" s="17" t="s">
        <v>509</v>
      </c>
      <c r="F544" s="18" t="s">
        <v>2064</v>
      </c>
      <c r="G544" s="19" t="s">
        <v>615</v>
      </c>
      <c r="H544" s="22">
        <v>237977</v>
      </c>
      <c r="I544" s="22">
        <v>71393</v>
      </c>
      <c r="J544" s="17" t="s">
        <v>2062</v>
      </c>
      <c r="K544" s="13"/>
    </row>
    <row r="545" ht="88" customHeight="1" spans="1:11">
      <c r="A545" s="21">
        <v>6</v>
      </c>
      <c r="B545" s="17" t="s">
        <v>2065</v>
      </c>
      <c r="C545" s="17" t="s">
        <v>1871</v>
      </c>
      <c r="D545" s="17" t="s">
        <v>613</v>
      </c>
      <c r="E545" s="17" t="s">
        <v>509</v>
      </c>
      <c r="F545" s="18" t="s">
        <v>2066</v>
      </c>
      <c r="G545" s="19" t="s">
        <v>615</v>
      </c>
      <c r="H545" s="22">
        <v>339909</v>
      </c>
      <c r="I545" s="22">
        <v>101973</v>
      </c>
      <c r="J545" s="17" t="s">
        <v>2067</v>
      </c>
      <c r="K545" s="13"/>
    </row>
    <row r="546" ht="88" customHeight="1" spans="1:11">
      <c r="A546" s="21">
        <v>7</v>
      </c>
      <c r="B546" s="17" t="s">
        <v>2068</v>
      </c>
      <c r="C546" s="17" t="s">
        <v>1871</v>
      </c>
      <c r="D546" s="17" t="s">
        <v>613</v>
      </c>
      <c r="E546" s="17" t="s">
        <v>509</v>
      </c>
      <c r="F546" s="18" t="s">
        <v>2069</v>
      </c>
      <c r="G546" s="19" t="s">
        <v>615</v>
      </c>
      <c r="H546" s="22">
        <v>433071</v>
      </c>
      <c r="I546" s="22">
        <v>129921</v>
      </c>
      <c r="J546" s="17" t="s">
        <v>2067</v>
      </c>
      <c r="K546" s="13"/>
    </row>
    <row r="547" ht="88" customHeight="1" spans="1:11">
      <c r="A547" s="21">
        <v>8</v>
      </c>
      <c r="B547" s="17" t="s">
        <v>2070</v>
      </c>
      <c r="C547" s="17" t="s">
        <v>1871</v>
      </c>
      <c r="D547" s="17" t="s">
        <v>613</v>
      </c>
      <c r="E547" s="17" t="s">
        <v>509</v>
      </c>
      <c r="F547" s="18" t="s">
        <v>2071</v>
      </c>
      <c r="G547" s="19" t="s">
        <v>615</v>
      </c>
      <c r="H547" s="22">
        <v>249585</v>
      </c>
      <c r="I547" s="22">
        <v>74876</v>
      </c>
      <c r="J547" s="17" t="s">
        <v>2067</v>
      </c>
      <c r="K547" s="13"/>
    </row>
    <row r="548" ht="88" customHeight="1" spans="1:11">
      <c r="A548" s="21">
        <v>9</v>
      </c>
      <c r="B548" s="17" t="s">
        <v>2072</v>
      </c>
      <c r="C548" s="17" t="s">
        <v>1871</v>
      </c>
      <c r="D548" s="17" t="s">
        <v>613</v>
      </c>
      <c r="E548" s="17" t="s">
        <v>509</v>
      </c>
      <c r="F548" s="18" t="s">
        <v>2073</v>
      </c>
      <c r="G548" s="19" t="s">
        <v>615</v>
      </c>
      <c r="H548" s="22">
        <v>162469</v>
      </c>
      <c r="I548" s="22">
        <v>48741</v>
      </c>
      <c r="J548" s="17" t="s">
        <v>2067</v>
      </c>
      <c r="K548" s="13"/>
    </row>
    <row r="549" ht="88" customHeight="1" spans="1:11">
      <c r="A549" s="21">
        <v>10</v>
      </c>
      <c r="B549" s="17" t="s">
        <v>2074</v>
      </c>
      <c r="C549" s="17" t="s">
        <v>1871</v>
      </c>
      <c r="D549" s="17" t="s">
        <v>613</v>
      </c>
      <c r="E549" s="17" t="s">
        <v>509</v>
      </c>
      <c r="F549" s="18" t="s">
        <v>2075</v>
      </c>
      <c r="G549" s="19" t="s">
        <v>615</v>
      </c>
      <c r="H549" s="22">
        <v>389262</v>
      </c>
      <c r="I549" s="22">
        <v>116779</v>
      </c>
      <c r="J549" s="17" t="s">
        <v>2067</v>
      </c>
      <c r="K549" s="13"/>
    </row>
    <row r="550" ht="123" customHeight="1" spans="1:11">
      <c r="A550" s="21">
        <v>11</v>
      </c>
      <c r="B550" s="17" t="s">
        <v>2076</v>
      </c>
      <c r="C550" s="17" t="s">
        <v>820</v>
      </c>
      <c r="D550" s="17" t="s">
        <v>613</v>
      </c>
      <c r="E550" s="17" t="s">
        <v>564</v>
      </c>
      <c r="F550" s="18" t="s">
        <v>2077</v>
      </c>
      <c r="G550" s="19" t="s">
        <v>633</v>
      </c>
      <c r="H550" s="22">
        <v>291500</v>
      </c>
      <c r="I550" s="22">
        <v>40000</v>
      </c>
      <c r="J550" s="17" t="s">
        <v>625</v>
      </c>
      <c r="K550" s="13"/>
    </row>
    <row r="551" ht="123" customHeight="1" spans="1:11">
      <c r="A551" s="21">
        <v>12</v>
      </c>
      <c r="B551" s="17" t="s">
        <v>2078</v>
      </c>
      <c r="C551" s="17" t="s">
        <v>820</v>
      </c>
      <c r="D551" s="17" t="s">
        <v>613</v>
      </c>
      <c r="E551" s="17" t="s">
        <v>564</v>
      </c>
      <c r="F551" s="18" t="s">
        <v>2079</v>
      </c>
      <c r="G551" s="19" t="s">
        <v>633</v>
      </c>
      <c r="H551" s="22">
        <v>115500</v>
      </c>
      <c r="I551" s="22">
        <v>25000</v>
      </c>
      <c r="J551" s="17" t="s">
        <v>625</v>
      </c>
      <c r="K551" s="13"/>
    </row>
    <row r="552" ht="123" customHeight="1" spans="1:11">
      <c r="A552" s="21">
        <v>13</v>
      </c>
      <c r="B552" s="17" t="s">
        <v>2080</v>
      </c>
      <c r="C552" s="17" t="s">
        <v>820</v>
      </c>
      <c r="D552" s="17" t="s">
        <v>613</v>
      </c>
      <c r="E552" s="17" t="s">
        <v>564</v>
      </c>
      <c r="F552" s="18" t="s">
        <v>2081</v>
      </c>
      <c r="G552" s="19" t="s">
        <v>633</v>
      </c>
      <c r="H552" s="22">
        <v>195008</v>
      </c>
      <c r="I552" s="22">
        <v>20000</v>
      </c>
      <c r="J552" s="17" t="s">
        <v>625</v>
      </c>
      <c r="K552" s="13"/>
    </row>
    <row r="553" ht="64" customHeight="1" spans="1:11">
      <c r="A553" s="21">
        <v>14</v>
      </c>
      <c r="B553" s="17" t="s">
        <v>2082</v>
      </c>
      <c r="C553" s="17" t="s">
        <v>1871</v>
      </c>
      <c r="D553" s="17" t="s">
        <v>613</v>
      </c>
      <c r="E553" s="17" t="s">
        <v>509</v>
      </c>
      <c r="F553" s="18" t="s">
        <v>2083</v>
      </c>
      <c r="G553" s="19" t="s">
        <v>615</v>
      </c>
      <c r="H553" s="22">
        <v>81238</v>
      </c>
      <c r="I553" s="22">
        <v>24374</v>
      </c>
      <c r="J553" s="17" t="s">
        <v>2062</v>
      </c>
      <c r="K553" s="13"/>
    </row>
    <row r="554" ht="64" customHeight="1" spans="1:11">
      <c r="A554" s="21">
        <v>15</v>
      </c>
      <c r="B554" s="17" t="s">
        <v>2084</v>
      </c>
      <c r="C554" s="17" t="s">
        <v>1871</v>
      </c>
      <c r="D554" s="17" t="s">
        <v>613</v>
      </c>
      <c r="E554" s="17" t="s">
        <v>509</v>
      </c>
      <c r="F554" s="18" t="s">
        <v>2085</v>
      </c>
      <c r="G554" s="19" t="s">
        <v>615</v>
      </c>
      <c r="H554" s="22">
        <v>179382</v>
      </c>
      <c r="I554" s="22">
        <v>53815</v>
      </c>
      <c r="J554" s="17" t="s">
        <v>2062</v>
      </c>
      <c r="K554" s="13"/>
    </row>
    <row r="555" ht="64" customHeight="1" spans="1:11">
      <c r="A555" s="21">
        <v>16</v>
      </c>
      <c r="B555" s="17" t="s">
        <v>2086</v>
      </c>
      <c r="C555" s="17" t="s">
        <v>1871</v>
      </c>
      <c r="D555" s="17" t="s">
        <v>613</v>
      </c>
      <c r="E555" s="17" t="s">
        <v>509</v>
      </c>
      <c r="F555" s="18" t="s">
        <v>2087</v>
      </c>
      <c r="G555" s="19" t="s">
        <v>615</v>
      </c>
      <c r="H555" s="22">
        <v>181220</v>
      </c>
      <c r="I555" s="22">
        <v>54366</v>
      </c>
      <c r="J555" s="17" t="s">
        <v>2067</v>
      </c>
      <c r="K555" s="13"/>
    </row>
    <row r="556" ht="66" customHeight="1" spans="1:11">
      <c r="A556" s="21">
        <v>17</v>
      </c>
      <c r="B556" s="17" t="s">
        <v>2088</v>
      </c>
      <c r="C556" s="17" t="s">
        <v>1871</v>
      </c>
      <c r="D556" s="17" t="s">
        <v>613</v>
      </c>
      <c r="E556" s="17" t="s">
        <v>509</v>
      </c>
      <c r="F556" s="18" t="s">
        <v>2089</v>
      </c>
      <c r="G556" s="19" t="s">
        <v>615</v>
      </c>
      <c r="H556" s="22">
        <v>182820</v>
      </c>
      <c r="I556" s="22">
        <v>54846</v>
      </c>
      <c r="J556" s="17" t="s">
        <v>2067</v>
      </c>
      <c r="K556" s="13"/>
    </row>
    <row r="557" ht="66" customHeight="1" spans="1:11">
      <c r="A557" s="21">
        <v>18</v>
      </c>
      <c r="B557" s="17" t="s">
        <v>2090</v>
      </c>
      <c r="C557" s="17" t="s">
        <v>1871</v>
      </c>
      <c r="D557" s="17" t="s">
        <v>613</v>
      </c>
      <c r="E557" s="17" t="s">
        <v>509</v>
      </c>
      <c r="F557" s="18" t="s">
        <v>2091</v>
      </c>
      <c r="G557" s="19" t="s">
        <v>615</v>
      </c>
      <c r="H557" s="22">
        <v>127488</v>
      </c>
      <c r="I557" s="22">
        <v>38246</v>
      </c>
      <c r="J557" s="17" t="s">
        <v>2067</v>
      </c>
      <c r="K557" s="13"/>
    </row>
    <row r="558" ht="66" customHeight="1" spans="1:11">
      <c r="A558" s="21">
        <v>19</v>
      </c>
      <c r="B558" s="17" t="s">
        <v>2092</v>
      </c>
      <c r="C558" s="17" t="s">
        <v>1871</v>
      </c>
      <c r="D558" s="17" t="s">
        <v>613</v>
      </c>
      <c r="E558" s="17" t="s">
        <v>509</v>
      </c>
      <c r="F558" s="18" t="s">
        <v>2093</v>
      </c>
      <c r="G558" s="19" t="s">
        <v>615</v>
      </c>
      <c r="H558" s="22">
        <v>104865</v>
      </c>
      <c r="I558" s="22">
        <v>31460</v>
      </c>
      <c r="J558" s="17" t="s">
        <v>2067</v>
      </c>
      <c r="K558" s="13"/>
    </row>
    <row r="559" ht="69" customHeight="1" spans="1:11">
      <c r="A559" s="21">
        <v>20</v>
      </c>
      <c r="B559" s="17" t="s">
        <v>2094</v>
      </c>
      <c r="C559" s="17" t="s">
        <v>1871</v>
      </c>
      <c r="D559" s="17" t="s">
        <v>613</v>
      </c>
      <c r="E559" s="17" t="s">
        <v>509</v>
      </c>
      <c r="F559" s="18" t="s">
        <v>2095</v>
      </c>
      <c r="G559" s="19" t="s">
        <v>615</v>
      </c>
      <c r="H559" s="22">
        <v>135131</v>
      </c>
      <c r="I559" s="22">
        <v>40539</v>
      </c>
      <c r="J559" s="17" t="s">
        <v>2062</v>
      </c>
      <c r="K559" s="13"/>
    </row>
    <row r="560" ht="69" customHeight="1" spans="1:11">
      <c r="A560" s="21">
        <v>21</v>
      </c>
      <c r="B560" s="17" t="s">
        <v>2096</v>
      </c>
      <c r="C560" s="17" t="s">
        <v>1871</v>
      </c>
      <c r="D560" s="17" t="s">
        <v>613</v>
      </c>
      <c r="E560" s="17" t="s">
        <v>509</v>
      </c>
      <c r="F560" s="18" t="s">
        <v>2097</v>
      </c>
      <c r="G560" s="19" t="s">
        <v>615</v>
      </c>
      <c r="H560" s="22">
        <v>70127</v>
      </c>
      <c r="I560" s="22">
        <v>21038</v>
      </c>
      <c r="J560" s="17" t="s">
        <v>2067</v>
      </c>
      <c r="K560" s="13"/>
    </row>
    <row r="561" ht="95" customHeight="1" spans="1:11">
      <c r="A561" s="21">
        <v>22</v>
      </c>
      <c r="B561" s="17" t="s">
        <v>2098</v>
      </c>
      <c r="C561" s="17" t="s">
        <v>2099</v>
      </c>
      <c r="D561" s="17" t="s">
        <v>613</v>
      </c>
      <c r="E561" s="17" t="s">
        <v>564</v>
      </c>
      <c r="F561" s="18" t="s">
        <v>2100</v>
      </c>
      <c r="G561" s="19" t="s">
        <v>633</v>
      </c>
      <c r="H561" s="22">
        <v>37950</v>
      </c>
      <c r="I561" s="22">
        <v>7000</v>
      </c>
      <c r="J561" s="17" t="s">
        <v>2101</v>
      </c>
      <c r="K561" s="13"/>
    </row>
    <row r="562" ht="94" customHeight="1" spans="1:11">
      <c r="A562" s="21">
        <v>23</v>
      </c>
      <c r="B562" s="17" t="s">
        <v>2102</v>
      </c>
      <c r="C562" s="17" t="s">
        <v>1072</v>
      </c>
      <c r="D562" s="17" t="s">
        <v>613</v>
      </c>
      <c r="E562" s="17" t="s">
        <v>488</v>
      </c>
      <c r="F562" s="18" t="s">
        <v>2103</v>
      </c>
      <c r="G562" s="19" t="s">
        <v>633</v>
      </c>
      <c r="H562" s="22">
        <v>181700</v>
      </c>
      <c r="I562" s="22">
        <v>38687</v>
      </c>
      <c r="J562" s="17" t="s">
        <v>637</v>
      </c>
      <c r="K562" s="13"/>
    </row>
    <row r="563" ht="36" customHeight="1" spans="1:11">
      <c r="A563" s="16" t="str">
        <f>"前期项目（"&amp;COUNT(A564:A572)&amp;"个）"</f>
        <v>前期项目（9个）</v>
      </c>
      <c r="B563" s="16"/>
      <c r="C563" s="16"/>
      <c r="D563" s="16"/>
      <c r="E563" s="16"/>
      <c r="F563" s="16"/>
      <c r="G563" s="13"/>
      <c r="H563" s="14">
        <f>SUM(H564:H572)</f>
        <v>2385178</v>
      </c>
      <c r="I563" s="14"/>
      <c r="J563" s="13"/>
      <c r="K563" s="13"/>
    </row>
    <row r="564" ht="65" customHeight="1" spans="1:11">
      <c r="A564" s="17">
        <v>1</v>
      </c>
      <c r="B564" s="17" t="s">
        <v>2104</v>
      </c>
      <c r="C564" s="17" t="s">
        <v>1871</v>
      </c>
      <c r="D564" s="17" t="s">
        <v>613</v>
      </c>
      <c r="E564" s="17" t="s">
        <v>509</v>
      </c>
      <c r="F564" s="18" t="s">
        <v>2105</v>
      </c>
      <c r="G564" s="17" t="s">
        <v>732</v>
      </c>
      <c r="H564" s="22">
        <v>302220</v>
      </c>
      <c r="I564" s="22"/>
      <c r="J564" s="17" t="s">
        <v>752</v>
      </c>
      <c r="K564" s="13"/>
    </row>
    <row r="565" ht="65" customHeight="1" spans="1:11">
      <c r="A565" s="17">
        <v>2</v>
      </c>
      <c r="B565" s="17" t="s">
        <v>2106</v>
      </c>
      <c r="C565" s="17" t="s">
        <v>1871</v>
      </c>
      <c r="D565" s="17" t="s">
        <v>613</v>
      </c>
      <c r="E565" s="17" t="s">
        <v>509</v>
      </c>
      <c r="F565" s="18" t="s">
        <v>2107</v>
      </c>
      <c r="G565" s="17" t="s">
        <v>732</v>
      </c>
      <c r="H565" s="22">
        <v>581800</v>
      </c>
      <c r="I565" s="22"/>
      <c r="J565" s="17" t="s">
        <v>752</v>
      </c>
      <c r="K565" s="13"/>
    </row>
    <row r="566" ht="65" customHeight="1" spans="1:11">
      <c r="A566" s="17">
        <v>3</v>
      </c>
      <c r="B566" s="17" t="s">
        <v>2108</v>
      </c>
      <c r="C566" s="17" t="s">
        <v>1871</v>
      </c>
      <c r="D566" s="17" t="s">
        <v>613</v>
      </c>
      <c r="E566" s="17" t="s">
        <v>509</v>
      </c>
      <c r="F566" s="18" t="s">
        <v>2109</v>
      </c>
      <c r="G566" s="17" t="s">
        <v>732</v>
      </c>
      <c r="H566" s="22">
        <v>235268</v>
      </c>
      <c r="I566" s="22"/>
      <c r="J566" s="17" t="s">
        <v>804</v>
      </c>
      <c r="K566" s="13"/>
    </row>
    <row r="567" ht="75" customHeight="1" spans="1:11">
      <c r="A567" s="17">
        <v>4</v>
      </c>
      <c r="B567" s="17" t="s">
        <v>2110</v>
      </c>
      <c r="C567" s="17" t="s">
        <v>1871</v>
      </c>
      <c r="D567" s="17" t="s">
        <v>613</v>
      </c>
      <c r="E567" s="17" t="s">
        <v>509</v>
      </c>
      <c r="F567" s="18" t="s">
        <v>2111</v>
      </c>
      <c r="G567" s="17" t="s">
        <v>732</v>
      </c>
      <c r="H567" s="22">
        <v>139890</v>
      </c>
      <c r="I567" s="22"/>
      <c r="J567" s="17" t="s">
        <v>804</v>
      </c>
      <c r="K567" s="13"/>
    </row>
    <row r="568" ht="80" customHeight="1" spans="1:11">
      <c r="A568" s="17">
        <v>5</v>
      </c>
      <c r="B568" s="17" t="s">
        <v>2112</v>
      </c>
      <c r="C568" s="17" t="s">
        <v>482</v>
      </c>
      <c r="D568" s="17" t="s">
        <v>613</v>
      </c>
      <c r="E568" s="17" t="s">
        <v>482</v>
      </c>
      <c r="F568" s="18" t="s">
        <v>2113</v>
      </c>
      <c r="G568" s="17" t="s">
        <v>772</v>
      </c>
      <c r="H568" s="22">
        <v>130000</v>
      </c>
      <c r="I568" s="22"/>
      <c r="J568" s="17" t="s">
        <v>759</v>
      </c>
      <c r="K568" s="13"/>
    </row>
    <row r="569" ht="103" customHeight="1" spans="1:11">
      <c r="A569" s="17">
        <v>6</v>
      </c>
      <c r="B569" s="17" t="s">
        <v>2114</v>
      </c>
      <c r="C569" s="17" t="s">
        <v>482</v>
      </c>
      <c r="D569" s="17" t="s">
        <v>613</v>
      </c>
      <c r="E569" s="17" t="s">
        <v>482</v>
      </c>
      <c r="F569" s="18" t="s">
        <v>2115</v>
      </c>
      <c r="G569" s="17" t="s">
        <v>772</v>
      </c>
      <c r="H569" s="22">
        <v>100000</v>
      </c>
      <c r="I569" s="22"/>
      <c r="J569" s="17" t="s">
        <v>759</v>
      </c>
      <c r="K569" s="13"/>
    </row>
    <row r="570" ht="66" customHeight="1" spans="1:11">
      <c r="A570" s="17">
        <v>7</v>
      </c>
      <c r="B570" s="17" t="s">
        <v>2116</v>
      </c>
      <c r="C570" s="17" t="s">
        <v>482</v>
      </c>
      <c r="D570" s="17" t="s">
        <v>613</v>
      </c>
      <c r="E570" s="17" t="s">
        <v>482</v>
      </c>
      <c r="F570" s="18" t="s">
        <v>2117</v>
      </c>
      <c r="G570" s="17" t="s">
        <v>772</v>
      </c>
      <c r="H570" s="22">
        <v>236000</v>
      </c>
      <c r="I570" s="22"/>
      <c r="J570" s="17" t="s">
        <v>759</v>
      </c>
      <c r="K570" s="13"/>
    </row>
    <row r="571" ht="66" customHeight="1" spans="1:11">
      <c r="A571" s="17">
        <v>8</v>
      </c>
      <c r="B571" s="17" t="s">
        <v>2118</v>
      </c>
      <c r="C571" s="17" t="s">
        <v>482</v>
      </c>
      <c r="D571" s="17" t="s">
        <v>613</v>
      </c>
      <c r="E571" s="17" t="s">
        <v>482</v>
      </c>
      <c r="F571" s="18" t="s">
        <v>2119</v>
      </c>
      <c r="G571" s="17" t="s">
        <v>772</v>
      </c>
      <c r="H571" s="22">
        <v>260000</v>
      </c>
      <c r="I571" s="22"/>
      <c r="J571" s="17" t="s">
        <v>759</v>
      </c>
      <c r="K571" s="13"/>
    </row>
    <row r="572" ht="82" customHeight="1" spans="1:11">
      <c r="A572" s="17">
        <v>9</v>
      </c>
      <c r="B572" s="17" t="s">
        <v>2120</v>
      </c>
      <c r="C572" s="17" t="s">
        <v>482</v>
      </c>
      <c r="D572" s="17" t="s">
        <v>613</v>
      </c>
      <c r="E572" s="17" t="s">
        <v>482</v>
      </c>
      <c r="F572" s="18" t="s">
        <v>2121</v>
      </c>
      <c r="G572" s="17" t="s">
        <v>772</v>
      </c>
      <c r="H572" s="22">
        <v>400000</v>
      </c>
      <c r="I572" s="22"/>
      <c r="J572" s="17" t="s">
        <v>804</v>
      </c>
      <c r="K572" s="13"/>
    </row>
    <row r="573" ht="36" customHeight="1" spans="1:11">
      <c r="A573" s="16" t="str">
        <f>"其他（"&amp;COUNT(A574:A596)&amp;"个）"</f>
        <v>其他（20个）</v>
      </c>
      <c r="B573" s="16"/>
      <c r="C573" s="16"/>
      <c r="D573" s="16"/>
      <c r="E573" s="16"/>
      <c r="F573" s="16"/>
      <c r="G573" s="13"/>
      <c r="H573" s="14">
        <f>H574+H579+H592</f>
        <v>1409017</v>
      </c>
      <c r="I573" s="14">
        <f>I574+I579+I592</f>
        <v>382800</v>
      </c>
      <c r="J573" s="13"/>
      <c r="K573" s="13"/>
    </row>
    <row r="574" ht="36" customHeight="1" spans="1:11">
      <c r="A574" s="16" t="str">
        <f>"续建项目（"&amp;COUNT(A575:A578)&amp;"个）"</f>
        <v>续建项目（4个）</v>
      </c>
      <c r="B574" s="16"/>
      <c r="C574" s="16"/>
      <c r="D574" s="16"/>
      <c r="E574" s="16"/>
      <c r="F574" s="16"/>
      <c r="G574" s="13"/>
      <c r="H574" s="14">
        <f>SUM(H575:H578)</f>
        <v>270909</v>
      </c>
      <c r="I574" s="14">
        <f>SUM(I575:I578)</f>
        <v>86000</v>
      </c>
      <c r="J574" s="13"/>
      <c r="K574" s="13"/>
    </row>
    <row r="575" ht="106" customHeight="1" spans="1:11">
      <c r="A575" s="21">
        <v>1</v>
      </c>
      <c r="B575" s="17" t="s">
        <v>2122</v>
      </c>
      <c r="C575" s="17" t="s">
        <v>2123</v>
      </c>
      <c r="D575" s="17" t="s">
        <v>481</v>
      </c>
      <c r="E575" s="17" t="s">
        <v>509</v>
      </c>
      <c r="F575" s="18" t="s">
        <v>2124</v>
      </c>
      <c r="G575" s="19" t="s">
        <v>515</v>
      </c>
      <c r="H575" s="22">
        <v>187000</v>
      </c>
      <c r="I575" s="22">
        <v>62500</v>
      </c>
      <c r="J575" s="17" t="s">
        <v>2125</v>
      </c>
      <c r="K575" s="13"/>
    </row>
    <row r="576" ht="151" customHeight="1" spans="1:11">
      <c r="A576" s="21">
        <v>2</v>
      </c>
      <c r="B576" s="17" t="s">
        <v>2126</v>
      </c>
      <c r="C576" s="17" t="s">
        <v>2127</v>
      </c>
      <c r="D576" s="17" t="s">
        <v>481</v>
      </c>
      <c r="E576" s="17" t="s">
        <v>482</v>
      </c>
      <c r="F576" s="18" t="s">
        <v>2128</v>
      </c>
      <c r="G576" s="19" t="s">
        <v>544</v>
      </c>
      <c r="H576" s="22">
        <v>60000</v>
      </c>
      <c r="I576" s="22">
        <v>20000</v>
      </c>
      <c r="J576" s="17" t="s">
        <v>2129</v>
      </c>
      <c r="K576" s="13"/>
    </row>
    <row r="577" ht="249" customHeight="1" spans="1:11">
      <c r="A577" s="21">
        <v>3</v>
      </c>
      <c r="B577" s="17" t="s">
        <v>2130</v>
      </c>
      <c r="C577" s="17" t="s">
        <v>935</v>
      </c>
      <c r="D577" s="17" t="s">
        <v>481</v>
      </c>
      <c r="E577" s="17" t="s">
        <v>935</v>
      </c>
      <c r="F577" s="18" t="s">
        <v>2131</v>
      </c>
      <c r="G577" s="19" t="s">
        <v>505</v>
      </c>
      <c r="H577" s="22">
        <v>13909</v>
      </c>
      <c r="I577" s="22">
        <v>2000</v>
      </c>
      <c r="J577" s="17" t="s">
        <v>511</v>
      </c>
      <c r="K577" s="13"/>
    </row>
    <row r="578" ht="117" customHeight="1" spans="1:11">
      <c r="A578" s="21">
        <v>4</v>
      </c>
      <c r="B578" s="17" t="s">
        <v>2132</v>
      </c>
      <c r="C578" s="17" t="s">
        <v>2133</v>
      </c>
      <c r="D578" s="17" t="s">
        <v>481</v>
      </c>
      <c r="E578" s="17" t="s">
        <v>2134</v>
      </c>
      <c r="F578" s="18" t="s">
        <v>2135</v>
      </c>
      <c r="G578" s="19" t="s">
        <v>505</v>
      </c>
      <c r="H578" s="22">
        <v>10000</v>
      </c>
      <c r="I578" s="22">
        <v>1500</v>
      </c>
      <c r="J578" s="17" t="s">
        <v>2136</v>
      </c>
      <c r="K578" s="13"/>
    </row>
    <row r="579" ht="36" customHeight="1" spans="1:11">
      <c r="A579" s="16" t="str">
        <f>"新建项目（"&amp;COUNT(A580:A591)&amp;"个）"</f>
        <v>新建项目（12个）</v>
      </c>
      <c r="B579" s="16"/>
      <c r="C579" s="16"/>
      <c r="D579" s="16"/>
      <c r="E579" s="16"/>
      <c r="F579" s="16"/>
      <c r="G579" s="13"/>
      <c r="H579" s="14">
        <f>SUM(H580:H591)</f>
        <v>908600</v>
      </c>
      <c r="I579" s="14">
        <f>SUM(I580:I591)</f>
        <v>296800</v>
      </c>
      <c r="J579" s="13"/>
      <c r="K579" s="13"/>
    </row>
    <row r="580" ht="160" customHeight="1" spans="1:11">
      <c r="A580" s="21">
        <v>1</v>
      </c>
      <c r="B580" s="17" t="s">
        <v>2137</v>
      </c>
      <c r="C580" s="17" t="s">
        <v>2138</v>
      </c>
      <c r="D580" s="17" t="s">
        <v>613</v>
      </c>
      <c r="E580" s="17" t="s">
        <v>2134</v>
      </c>
      <c r="F580" s="18" t="s">
        <v>2139</v>
      </c>
      <c r="G580" s="19" t="s">
        <v>681</v>
      </c>
      <c r="H580" s="22">
        <v>26000</v>
      </c>
      <c r="I580" s="22">
        <v>26000</v>
      </c>
      <c r="J580" s="17" t="s">
        <v>2140</v>
      </c>
      <c r="K580" s="13"/>
    </row>
    <row r="581" ht="107" customHeight="1" spans="1:11">
      <c r="A581" s="21">
        <v>2</v>
      </c>
      <c r="B581" s="17" t="s">
        <v>2141</v>
      </c>
      <c r="C581" s="17" t="s">
        <v>1072</v>
      </c>
      <c r="D581" s="17" t="s">
        <v>613</v>
      </c>
      <c r="E581" s="17" t="s">
        <v>488</v>
      </c>
      <c r="F581" s="18" t="s">
        <v>2142</v>
      </c>
      <c r="G581" s="19" t="s">
        <v>633</v>
      </c>
      <c r="H581" s="22">
        <v>174000</v>
      </c>
      <c r="I581" s="22">
        <v>50000</v>
      </c>
      <c r="J581" s="17" t="s">
        <v>2143</v>
      </c>
      <c r="K581" s="13"/>
    </row>
    <row r="582" ht="105" customHeight="1" spans="1:11">
      <c r="A582" s="21">
        <v>3</v>
      </c>
      <c r="B582" s="17" t="s">
        <v>2144</v>
      </c>
      <c r="C582" s="17" t="s">
        <v>1072</v>
      </c>
      <c r="D582" s="17" t="s">
        <v>613</v>
      </c>
      <c r="E582" s="17" t="s">
        <v>488</v>
      </c>
      <c r="F582" s="18" t="s">
        <v>2145</v>
      </c>
      <c r="G582" s="19" t="s">
        <v>681</v>
      </c>
      <c r="H582" s="22">
        <v>152000</v>
      </c>
      <c r="I582" s="22">
        <v>100000</v>
      </c>
      <c r="J582" s="17" t="s">
        <v>1256</v>
      </c>
      <c r="K582" s="13"/>
    </row>
    <row r="583" ht="133" customHeight="1" spans="1:11">
      <c r="A583" s="21">
        <v>4</v>
      </c>
      <c r="B583" s="17" t="s">
        <v>2146</v>
      </c>
      <c r="C583" s="17" t="s">
        <v>2147</v>
      </c>
      <c r="D583" s="17" t="s">
        <v>613</v>
      </c>
      <c r="E583" s="17" t="s">
        <v>498</v>
      </c>
      <c r="F583" s="18" t="s">
        <v>2148</v>
      </c>
      <c r="G583" s="19" t="s">
        <v>620</v>
      </c>
      <c r="H583" s="22">
        <v>4200</v>
      </c>
      <c r="I583" s="22">
        <v>4100</v>
      </c>
      <c r="J583" s="17" t="s">
        <v>2149</v>
      </c>
      <c r="K583" s="13"/>
    </row>
    <row r="584" ht="133" customHeight="1" spans="1:11">
      <c r="A584" s="21">
        <v>5</v>
      </c>
      <c r="B584" s="17" t="s">
        <v>2150</v>
      </c>
      <c r="C584" s="17" t="s">
        <v>2151</v>
      </c>
      <c r="D584" s="17" t="s">
        <v>613</v>
      </c>
      <c r="E584" s="17" t="s">
        <v>2134</v>
      </c>
      <c r="F584" s="18" t="s">
        <v>2152</v>
      </c>
      <c r="G584" s="19" t="s">
        <v>681</v>
      </c>
      <c r="H584" s="22">
        <v>30000</v>
      </c>
      <c r="I584" s="22">
        <v>13300</v>
      </c>
      <c r="J584" s="17" t="s">
        <v>2153</v>
      </c>
      <c r="K584" s="13"/>
    </row>
    <row r="585" ht="94" customHeight="1" spans="1:11">
      <c r="A585" s="21">
        <v>6</v>
      </c>
      <c r="B585" s="17" t="s">
        <v>2114</v>
      </c>
      <c r="C585" s="17" t="s">
        <v>2154</v>
      </c>
      <c r="D585" s="17" t="s">
        <v>613</v>
      </c>
      <c r="E585" s="17" t="s">
        <v>482</v>
      </c>
      <c r="F585" s="18" t="s">
        <v>2115</v>
      </c>
      <c r="G585" s="20" t="s">
        <v>620</v>
      </c>
      <c r="H585" s="22">
        <v>60000</v>
      </c>
      <c r="I585" s="22">
        <v>30000</v>
      </c>
      <c r="J585" s="17" t="s">
        <v>629</v>
      </c>
      <c r="K585" s="13"/>
    </row>
    <row r="586" ht="80" customHeight="1" spans="1:11">
      <c r="A586" s="21">
        <v>7</v>
      </c>
      <c r="B586" s="17" t="s">
        <v>2112</v>
      </c>
      <c r="C586" s="17" t="s">
        <v>1654</v>
      </c>
      <c r="D586" s="17" t="s">
        <v>613</v>
      </c>
      <c r="E586" s="17" t="s">
        <v>482</v>
      </c>
      <c r="F586" s="18" t="s">
        <v>2155</v>
      </c>
      <c r="G586" s="20" t="s">
        <v>615</v>
      </c>
      <c r="H586" s="22">
        <v>130000</v>
      </c>
      <c r="I586" s="22">
        <v>26000</v>
      </c>
      <c r="J586" s="17" t="s">
        <v>2156</v>
      </c>
      <c r="K586" s="13"/>
    </row>
    <row r="587" ht="152" customHeight="1" spans="1:11">
      <c r="A587" s="21">
        <v>8</v>
      </c>
      <c r="B587" s="17" t="s">
        <v>2157</v>
      </c>
      <c r="C587" s="17" t="s">
        <v>2151</v>
      </c>
      <c r="D587" s="17" t="s">
        <v>613</v>
      </c>
      <c r="E587" s="17" t="s">
        <v>482</v>
      </c>
      <c r="F587" s="18" t="s">
        <v>2158</v>
      </c>
      <c r="G587" s="20" t="s">
        <v>620</v>
      </c>
      <c r="H587" s="22">
        <v>3000</v>
      </c>
      <c r="I587" s="22">
        <v>3000</v>
      </c>
      <c r="J587" s="17" t="s">
        <v>2159</v>
      </c>
      <c r="K587" s="13"/>
    </row>
    <row r="588" ht="152" customHeight="1" spans="1:11">
      <c r="A588" s="21">
        <v>9</v>
      </c>
      <c r="B588" s="17" t="s">
        <v>2160</v>
      </c>
      <c r="C588" s="17" t="s">
        <v>2151</v>
      </c>
      <c r="D588" s="17" t="s">
        <v>613</v>
      </c>
      <c r="E588" s="17" t="s">
        <v>564</v>
      </c>
      <c r="F588" s="18" t="s">
        <v>2161</v>
      </c>
      <c r="G588" s="19" t="s">
        <v>620</v>
      </c>
      <c r="H588" s="22">
        <v>4400</v>
      </c>
      <c r="I588" s="22">
        <v>4400</v>
      </c>
      <c r="J588" s="17" t="s">
        <v>2162</v>
      </c>
      <c r="K588" s="13"/>
    </row>
    <row r="589" ht="71" customHeight="1" spans="1:11">
      <c r="A589" s="21">
        <v>10</v>
      </c>
      <c r="B589" s="17" t="s">
        <v>2163</v>
      </c>
      <c r="C589" s="17" t="s">
        <v>935</v>
      </c>
      <c r="D589" s="17" t="s">
        <v>613</v>
      </c>
      <c r="E589" s="17" t="s">
        <v>935</v>
      </c>
      <c r="F589" s="18" t="s">
        <v>2164</v>
      </c>
      <c r="G589" s="19" t="s">
        <v>615</v>
      </c>
      <c r="H589" s="22">
        <v>150000</v>
      </c>
      <c r="I589" s="22">
        <v>15000</v>
      </c>
      <c r="J589" s="17" t="s">
        <v>1129</v>
      </c>
      <c r="K589" s="13"/>
    </row>
    <row r="590" ht="76" customHeight="1" spans="1:11">
      <c r="A590" s="21">
        <v>11</v>
      </c>
      <c r="B590" s="17" t="s">
        <v>2165</v>
      </c>
      <c r="C590" s="17" t="s">
        <v>935</v>
      </c>
      <c r="D590" s="17" t="s">
        <v>613</v>
      </c>
      <c r="E590" s="17" t="s">
        <v>935</v>
      </c>
      <c r="F590" s="18" t="s">
        <v>2166</v>
      </c>
      <c r="G590" s="19" t="s">
        <v>615</v>
      </c>
      <c r="H590" s="22">
        <v>120000</v>
      </c>
      <c r="I590" s="22">
        <v>15000</v>
      </c>
      <c r="J590" s="17" t="s">
        <v>1129</v>
      </c>
      <c r="K590" s="13"/>
    </row>
    <row r="591" ht="76" customHeight="1" spans="1:11">
      <c r="A591" s="21">
        <v>12</v>
      </c>
      <c r="B591" s="17" t="s">
        <v>2167</v>
      </c>
      <c r="C591" s="17" t="s">
        <v>935</v>
      </c>
      <c r="D591" s="17" t="s">
        <v>613</v>
      </c>
      <c r="E591" s="17" t="s">
        <v>935</v>
      </c>
      <c r="F591" s="18" t="s">
        <v>2168</v>
      </c>
      <c r="G591" s="19" t="s">
        <v>615</v>
      </c>
      <c r="H591" s="22">
        <v>55000</v>
      </c>
      <c r="I591" s="22">
        <v>10000</v>
      </c>
      <c r="J591" s="17" t="s">
        <v>1129</v>
      </c>
      <c r="K591" s="13"/>
    </row>
    <row r="592" ht="36" customHeight="1" spans="1:11">
      <c r="A592" s="16" t="str">
        <f>"前期项目（"&amp;COUNT(A593:A596)&amp;"个）"</f>
        <v>前期项目（4个）</v>
      </c>
      <c r="B592" s="16"/>
      <c r="C592" s="16"/>
      <c r="D592" s="16"/>
      <c r="E592" s="16"/>
      <c r="F592" s="16"/>
      <c r="G592" s="13"/>
      <c r="H592" s="14">
        <f>SUM(H593:H596)</f>
        <v>229508</v>
      </c>
      <c r="I592" s="14">
        <f>SUM(I593:I596)</f>
        <v>0</v>
      </c>
      <c r="J592" s="13"/>
      <c r="K592" s="13"/>
    </row>
    <row r="593" ht="78" customHeight="1" spans="1:11">
      <c r="A593" s="17">
        <v>1</v>
      </c>
      <c r="B593" s="17" t="s">
        <v>2169</v>
      </c>
      <c r="C593" s="17" t="s">
        <v>488</v>
      </c>
      <c r="D593" s="17" t="s">
        <v>718</v>
      </c>
      <c r="E593" s="17" t="s">
        <v>488</v>
      </c>
      <c r="F593" s="18" t="s">
        <v>2170</v>
      </c>
      <c r="G593" s="17"/>
      <c r="H593" s="22">
        <v>74008</v>
      </c>
      <c r="I593" s="22"/>
      <c r="J593" s="17" t="s">
        <v>752</v>
      </c>
      <c r="K593" s="13"/>
    </row>
    <row r="594" ht="78" customHeight="1" spans="1:11">
      <c r="A594" s="17">
        <v>2</v>
      </c>
      <c r="B594" s="17" t="s">
        <v>2171</v>
      </c>
      <c r="C594" s="17" t="s">
        <v>1195</v>
      </c>
      <c r="D594" s="17" t="s">
        <v>613</v>
      </c>
      <c r="E594" s="17" t="s">
        <v>509</v>
      </c>
      <c r="F594" s="18" t="s">
        <v>2172</v>
      </c>
      <c r="G594" s="17" t="s">
        <v>732</v>
      </c>
      <c r="H594" s="22">
        <v>140000</v>
      </c>
      <c r="I594" s="22"/>
      <c r="J594" s="17" t="s">
        <v>912</v>
      </c>
      <c r="K594" s="13"/>
    </row>
    <row r="595" ht="147" customHeight="1" spans="1:11">
      <c r="A595" s="17">
        <v>3</v>
      </c>
      <c r="B595" s="17" t="s">
        <v>2173</v>
      </c>
      <c r="C595" s="17" t="s">
        <v>2134</v>
      </c>
      <c r="D595" s="17" t="s">
        <v>613</v>
      </c>
      <c r="E595" s="17" t="s">
        <v>2134</v>
      </c>
      <c r="F595" s="18" t="s">
        <v>2174</v>
      </c>
      <c r="G595" s="17" t="s">
        <v>739</v>
      </c>
      <c r="H595" s="22">
        <v>3500</v>
      </c>
      <c r="I595" s="22"/>
      <c r="J595" s="17" t="s">
        <v>746</v>
      </c>
      <c r="K595" s="13"/>
    </row>
    <row r="596" ht="120" customHeight="1" spans="1:11">
      <c r="A596" s="17">
        <v>4</v>
      </c>
      <c r="B596" s="17" t="s">
        <v>2175</v>
      </c>
      <c r="C596" s="17" t="s">
        <v>2176</v>
      </c>
      <c r="D596" s="17" t="s">
        <v>613</v>
      </c>
      <c r="E596" s="17" t="s">
        <v>2177</v>
      </c>
      <c r="F596" s="18" t="s">
        <v>2178</v>
      </c>
      <c r="G596" s="17" t="s">
        <v>739</v>
      </c>
      <c r="H596" s="22">
        <v>12000</v>
      </c>
      <c r="I596" s="22"/>
      <c r="J596" s="17" t="s">
        <v>2179</v>
      </c>
      <c r="K596" s="13"/>
    </row>
  </sheetData>
  <autoFilter ref="A2:K596">
    <extLst/>
  </autoFilter>
  <mergeCells count="69">
    <mergeCell ref="A1:K1"/>
    <mergeCell ref="A3:F3"/>
    <mergeCell ref="A4:F4"/>
    <mergeCell ref="A5:F5"/>
    <mergeCell ref="A6:F6"/>
    <mergeCell ref="A38:F38"/>
    <mergeCell ref="A66:F66"/>
    <mergeCell ref="A99:F99"/>
    <mergeCell ref="A100:F100"/>
    <mergeCell ref="A116:F116"/>
    <mergeCell ref="A124:F124"/>
    <mergeCell ref="A130:F130"/>
    <mergeCell ref="A131:F131"/>
    <mergeCell ref="A133:F133"/>
    <mergeCell ref="A134:F134"/>
    <mergeCell ref="A135:F135"/>
    <mergeCell ref="A173:F173"/>
    <mergeCell ref="A200:F200"/>
    <mergeCell ref="A224:F224"/>
    <mergeCell ref="A225:F225"/>
    <mergeCell ref="A235:F235"/>
    <mergeCell ref="A240:F240"/>
    <mergeCell ref="A247:F247"/>
    <mergeCell ref="A248:F248"/>
    <mergeCell ref="A252:F252"/>
    <mergeCell ref="A254:F254"/>
    <mergeCell ref="A255:F255"/>
    <mergeCell ref="A304:F304"/>
    <mergeCell ref="A328:F328"/>
    <mergeCell ref="A330:F330"/>
    <mergeCell ref="A331:F331"/>
    <mergeCell ref="A332:F332"/>
    <mergeCell ref="A338:F338"/>
    <mergeCell ref="A339:F339"/>
    <mergeCell ref="A348:F348"/>
    <mergeCell ref="A350:F350"/>
    <mergeCell ref="A355:F355"/>
    <mergeCell ref="A356:F356"/>
    <mergeCell ref="A357:F357"/>
    <mergeCell ref="A363:F363"/>
    <mergeCell ref="A380:F380"/>
    <mergeCell ref="A381:F381"/>
    <mergeCell ref="A424:F424"/>
    <mergeCell ref="A443:F443"/>
    <mergeCell ref="A445:F445"/>
    <mergeCell ref="A446:F446"/>
    <mergeCell ref="A447:F447"/>
    <mergeCell ref="A453:F453"/>
    <mergeCell ref="A456:F456"/>
    <mergeCell ref="A458:F458"/>
    <mergeCell ref="A459:F459"/>
    <mergeCell ref="A465:F465"/>
    <mergeCell ref="A469:F469"/>
    <mergeCell ref="A470:F470"/>
    <mergeCell ref="A471:F471"/>
    <mergeCell ref="A488:F488"/>
    <mergeCell ref="A494:F494"/>
    <mergeCell ref="A500:F500"/>
    <mergeCell ref="A501:F501"/>
    <mergeCell ref="A511:F511"/>
    <mergeCell ref="A514:F514"/>
    <mergeCell ref="A516:F516"/>
    <mergeCell ref="A517:F517"/>
    <mergeCell ref="A539:F539"/>
    <mergeCell ref="A563:F563"/>
    <mergeCell ref="A573:F573"/>
    <mergeCell ref="A574:F574"/>
    <mergeCell ref="A579:F579"/>
    <mergeCell ref="A592:F592"/>
  </mergeCells>
  <pageMargins left="0.700694444444445" right="0.700694444444445" top="0.751388888888889" bottom="0.751388888888889" header="0.298611111111111" footer="0.298611111111111"/>
  <pageSetup paperSize="9" scale="90"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K637"/>
  <sheetViews>
    <sheetView zoomScale="85" zoomScaleNormal="85" workbookViewId="0">
      <selection activeCell="F382" sqref="F382"/>
    </sheetView>
  </sheetViews>
  <sheetFormatPr defaultColWidth="9" defaultRowHeight="14.4"/>
  <cols>
    <col min="1" max="1" width="4.07407407407407" style="3" customWidth="1"/>
    <col min="2" max="3" width="10.7777777777778" style="3" customWidth="1"/>
    <col min="4" max="4" width="6.37962962962963" style="3" customWidth="1"/>
    <col min="5" max="5" width="6.02777777777778" style="3" customWidth="1"/>
    <col min="6" max="6" width="46.7777777777778" style="4" customWidth="1"/>
    <col min="7" max="7" width="11.7777777777778" style="3" customWidth="1"/>
    <col min="8" max="9" width="15.1759259259259" style="5" customWidth="1"/>
    <col min="10" max="10" width="13.7777777777778" style="3" customWidth="1"/>
    <col min="11" max="11" width="7.77777777777778" style="3" customWidth="1"/>
    <col min="12" max="16384" width="9" style="2"/>
  </cols>
  <sheetData>
    <row r="1" ht="47" customHeight="1" spans="1:11">
      <c r="A1" s="6" t="s">
        <v>0</v>
      </c>
      <c r="B1" s="6"/>
      <c r="C1" s="6"/>
      <c r="D1" s="6"/>
      <c r="E1" s="6"/>
      <c r="F1" s="7"/>
      <c r="G1" s="6"/>
      <c r="H1" s="8"/>
      <c r="I1" s="8"/>
      <c r="J1" s="6"/>
      <c r="K1" s="6"/>
    </row>
    <row r="2" ht="80" customHeight="1" spans="1:11">
      <c r="A2" s="9" t="s">
        <v>468</v>
      </c>
      <c r="B2" s="9" t="s">
        <v>469</v>
      </c>
      <c r="C2" s="9" t="s">
        <v>470</v>
      </c>
      <c r="D2" s="9" t="s">
        <v>471</v>
      </c>
      <c r="E2" s="9" t="s">
        <v>472</v>
      </c>
      <c r="F2" s="9" t="s">
        <v>473</v>
      </c>
      <c r="G2" s="10" t="s">
        <v>474</v>
      </c>
      <c r="H2" s="11" t="s">
        <v>475</v>
      </c>
      <c r="I2" s="11" t="s">
        <v>476</v>
      </c>
      <c r="J2" s="9" t="s">
        <v>477</v>
      </c>
      <c r="K2" s="9" t="s">
        <v>478</v>
      </c>
    </row>
    <row r="3" ht="36" customHeight="1" spans="1:11">
      <c r="A3" s="9" t="str">
        <f>"合计（"&amp;COUNT(A4:A596)&amp;"个）"</f>
        <v>合计（526个）</v>
      </c>
      <c r="B3" s="9"/>
      <c r="C3" s="9"/>
      <c r="D3" s="9"/>
      <c r="E3" s="9"/>
      <c r="F3" s="12"/>
      <c r="G3" s="13"/>
      <c r="H3" s="14">
        <f>H4+H133+H330+H355+H445+H468</f>
        <v>89374459.76</v>
      </c>
      <c r="I3" s="14">
        <f>I4+I133+I330+I355+I445+I468</f>
        <v>15004400</v>
      </c>
      <c r="J3" s="13"/>
      <c r="K3" s="13"/>
    </row>
    <row r="4" ht="36" customHeight="1" spans="1:11">
      <c r="A4" s="15" t="str">
        <f>"先进制造业（"&amp;COUNT(A5:A132)&amp;"个）"</f>
        <v>先进制造业（118个）</v>
      </c>
      <c r="B4" s="15"/>
      <c r="C4" s="15"/>
      <c r="D4" s="15"/>
      <c r="E4" s="15"/>
      <c r="F4" s="16"/>
      <c r="G4" s="13"/>
      <c r="H4" s="14">
        <f>H5+H99+H130</f>
        <v>14589968</v>
      </c>
      <c r="I4" s="14">
        <f>I5+I99+I130</f>
        <v>2708303</v>
      </c>
      <c r="J4" s="13"/>
      <c r="K4" s="13"/>
    </row>
    <row r="5" ht="36" customHeight="1" spans="1:11">
      <c r="A5" s="16" t="str">
        <f>"制造业（"&amp;COUNT(A6:A98)&amp;"个）"</f>
        <v>制造业（90个）</v>
      </c>
      <c r="B5" s="16"/>
      <c r="C5" s="16"/>
      <c r="D5" s="16"/>
      <c r="E5" s="16"/>
      <c r="F5" s="16"/>
      <c r="G5" s="13"/>
      <c r="H5" s="14">
        <f>H6+H38+H66</f>
        <v>10732484</v>
      </c>
      <c r="I5" s="14">
        <f>I6+I38+I66</f>
        <v>1961503</v>
      </c>
      <c r="J5" s="13"/>
      <c r="K5" s="13"/>
    </row>
    <row r="6" ht="36" customHeight="1" spans="1:11">
      <c r="A6" s="16" t="str">
        <f>"续建项目（"&amp;COUNT(A7:A37)&amp;"个）"</f>
        <v>续建项目（31个）</v>
      </c>
      <c r="B6" s="16"/>
      <c r="C6" s="16"/>
      <c r="D6" s="16"/>
      <c r="E6" s="16"/>
      <c r="F6" s="16"/>
      <c r="G6" s="13"/>
      <c r="H6" s="14">
        <f>SUM(H7:H37)</f>
        <v>3198583</v>
      </c>
      <c r="I6" s="14">
        <f>SUM(I7:I37)</f>
        <v>1365003</v>
      </c>
      <c r="J6" s="13"/>
      <c r="K6" s="13"/>
    </row>
    <row r="7" s="1" customFormat="1" ht="102" hidden="1" customHeight="1" spans="1:11">
      <c r="A7" s="17">
        <v>1</v>
      </c>
      <c r="B7" s="17" t="s">
        <v>479</v>
      </c>
      <c r="C7" s="17" t="s">
        <v>480</v>
      </c>
      <c r="D7" s="17" t="s">
        <v>481</v>
      </c>
      <c r="E7" s="17" t="s">
        <v>482</v>
      </c>
      <c r="F7" s="18" t="s">
        <v>483</v>
      </c>
      <c r="G7" s="19" t="s">
        <v>484</v>
      </c>
      <c r="H7" s="20">
        <v>140716</v>
      </c>
      <c r="I7" s="20">
        <v>30000</v>
      </c>
      <c r="J7" s="17" t="s">
        <v>485</v>
      </c>
      <c r="K7" s="17"/>
    </row>
    <row r="8" s="1" customFormat="1" ht="88" hidden="1" customHeight="1" spans="1:11">
      <c r="A8" s="21">
        <v>2</v>
      </c>
      <c r="B8" s="17" t="s">
        <v>486</v>
      </c>
      <c r="C8" s="17" t="s">
        <v>487</v>
      </c>
      <c r="D8" s="17" t="s">
        <v>481</v>
      </c>
      <c r="E8" s="17" t="s">
        <v>488</v>
      </c>
      <c r="F8" s="18" t="s">
        <v>489</v>
      </c>
      <c r="G8" s="19" t="s">
        <v>484</v>
      </c>
      <c r="H8" s="20">
        <v>100000</v>
      </c>
      <c r="I8" s="20">
        <v>15000</v>
      </c>
      <c r="J8" s="17" t="s">
        <v>490</v>
      </c>
      <c r="K8" s="17"/>
    </row>
    <row r="9" s="1" customFormat="1" ht="102" hidden="1" customHeight="1" spans="1:11">
      <c r="A9" s="21">
        <v>3</v>
      </c>
      <c r="B9" s="17" t="s">
        <v>491</v>
      </c>
      <c r="C9" s="17" t="s">
        <v>492</v>
      </c>
      <c r="D9" s="17" t="s">
        <v>481</v>
      </c>
      <c r="E9" s="17" t="s">
        <v>488</v>
      </c>
      <c r="F9" s="18" t="s">
        <v>493</v>
      </c>
      <c r="G9" s="19" t="s">
        <v>494</v>
      </c>
      <c r="H9" s="20">
        <v>67330</v>
      </c>
      <c r="I9" s="20">
        <v>6686</v>
      </c>
      <c r="J9" s="17" t="s">
        <v>495</v>
      </c>
      <c r="K9" s="17"/>
    </row>
    <row r="10" s="1" customFormat="1" ht="93" hidden="1" customHeight="1" spans="1:11">
      <c r="A10" s="21">
        <v>4</v>
      </c>
      <c r="B10" s="17" t="s">
        <v>496</v>
      </c>
      <c r="C10" s="17" t="s">
        <v>497</v>
      </c>
      <c r="D10" s="17" t="s">
        <v>481</v>
      </c>
      <c r="E10" s="17" t="s">
        <v>498</v>
      </c>
      <c r="F10" s="18" t="s">
        <v>499</v>
      </c>
      <c r="G10" s="19" t="s">
        <v>500</v>
      </c>
      <c r="H10" s="20">
        <v>60000</v>
      </c>
      <c r="I10" s="20">
        <v>20000</v>
      </c>
      <c r="J10" s="17" t="s">
        <v>501</v>
      </c>
      <c r="K10" s="17"/>
    </row>
    <row r="11" s="1" customFormat="1" ht="93" hidden="1" customHeight="1" spans="1:11">
      <c r="A11" s="21">
        <v>5</v>
      </c>
      <c r="B11" s="17" t="s">
        <v>502</v>
      </c>
      <c r="C11" s="17" t="s">
        <v>503</v>
      </c>
      <c r="D11" s="17" t="s">
        <v>481</v>
      </c>
      <c r="E11" s="17" t="s">
        <v>488</v>
      </c>
      <c r="F11" s="18" t="s">
        <v>504</v>
      </c>
      <c r="G11" s="19" t="s">
        <v>505</v>
      </c>
      <c r="H11" s="20">
        <v>38917</v>
      </c>
      <c r="I11" s="20">
        <v>16917</v>
      </c>
      <c r="J11" s="17" t="s">
        <v>506</v>
      </c>
      <c r="K11" s="17"/>
    </row>
    <row r="12" s="1" customFormat="1" ht="106" hidden="1" customHeight="1" spans="1:11">
      <c r="A12" s="21">
        <v>6</v>
      </c>
      <c r="B12" s="17" t="s">
        <v>507</v>
      </c>
      <c r="C12" s="17" t="s">
        <v>508</v>
      </c>
      <c r="D12" s="17" t="s">
        <v>481</v>
      </c>
      <c r="E12" s="17" t="s">
        <v>509</v>
      </c>
      <c r="F12" s="18" t="s">
        <v>510</v>
      </c>
      <c r="G12" s="19" t="s">
        <v>484</v>
      </c>
      <c r="H12" s="20">
        <v>35000</v>
      </c>
      <c r="I12" s="20">
        <v>25000</v>
      </c>
      <c r="J12" s="17" t="s">
        <v>511</v>
      </c>
      <c r="K12" s="17"/>
    </row>
    <row r="13" s="1" customFormat="1" ht="93" hidden="1" customHeight="1" spans="1:11">
      <c r="A13" s="21">
        <v>7</v>
      </c>
      <c r="B13" s="17" t="s">
        <v>512</v>
      </c>
      <c r="C13" s="17" t="s">
        <v>513</v>
      </c>
      <c r="D13" s="17" t="s">
        <v>481</v>
      </c>
      <c r="E13" s="17" t="s">
        <v>498</v>
      </c>
      <c r="F13" s="18" t="s">
        <v>514</v>
      </c>
      <c r="G13" s="19" t="s">
        <v>515</v>
      </c>
      <c r="H13" s="20">
        <v>25000</v>
      </c>
      <c r="I13" s="20">
        <v>5000</v>
      </c>
      <c r="J13" s="17" t="s">
        <v>516</v>
      </c>
      <c r="K13" s="17"/>
    </row>
    <row r="14" s="1" customFormat="1" ht="82" hidden="1" customHeight="1" spans="1:11">
      <c r="A14" s="21">
        <v>8</v>
      </c>
      <c r="B14" s="17" t="s">
        <v>517</v>
      </c>
      <c r="C14" s="17" t="s">
        <v>518</v>
      </c>
      <c r="D14" s="17" t="s">
        <v>481</v>
      </c>
      <c r="E14" s="17" t="s">
        <v>498</v>
      </c>
      <c r="F14" s="18" t="s">
        <v>519</v>
      </c>
      <c r="G14" s="19" t="s">
        <v>505</v>
      </c>
      <c r="H14" s="20">
        <v>75000</v>
      </c>
      <c r="I14" s="20">
        <v>22500</v>
      </c>
      <c r="J14" s="17" t="s">
        <v>520</v>
      </c>
      <c r="K14" s="17"/>
    </row>
    <row r="15" s="1" customFormat="1" ht="165" hidden="1" customHeight="1" spans="1:11">
      <c r="A15" s="21">
        <v>9</v>
      </c>
      <c r="B15" s="17" t="s">
        <v>521</v>
      </c>
      <c r="C15" s="17" t="s">
        <v>522</v>
      </c>
      <c r="D15" s="17" t="s">
        <v>481</v>
      </c>
      <c r="E15" s="17" t="s">
        <v>498</v>
      </c>
      <c r="F15" s="18" t="s">
        <v>523</v>
      </c>
      <c r="G15" s="19" t="s">
        <v>500</v>
      </c>
      <c r="H15" s="20">
        <v>256000</v>
      </c>
      <c r="I15" s="20">
        <v>100000</v>
      </c>
      <c r="J15" s="17" t="s">
        <v>524</v>
      </c>
      <c r="K15" s="17"/>
    </row>
    <row r="16" s="1" customFormat="1" ht="82" hidden="1" customHeight="1" spans="1:11">
      <c r="A16" s="21">
        <v>10</v>
      </c>
      <c r="B16" s="17" t="s">
        <v>525</v>
      </c>
      <c r="C16" s="17" t="s">
        <v>526</v>
      </c>
      <c r="D16" s="17" t="s">
        <v>481</v>
      </c>
      <c r="E16" s="17" t="s">
        <v>509</v>
      </c>
      <c r="F16" s="18" t="s">
        <v>527</v>
      </c>
      <c r="G16" s="19" t="s">
        <v>505</v>
      </c>
      <c r="H16" s="20">
        <v>26000</v>
      </c>
      <c r="I16" s="20">
        <v>21000</v>
      </c>
      <c r="J16" s="17" t="s">
        <v>511</v>
      </c>
      <c r="K16" s="17"/>
    </row>
    <row r="17" s="1" customFormat="1" ht="103" hidden="1" customHeight="1" spans="1:11">
      <c r="A17" s="21">
        <v>11</v>
      </c>
      <c r="B17" s="17" t="s">
        <v>528</v>
      </c>
      <c r="C17" s="17" t="s">
        <v>529</v>
      </c>
      <c r="D17" s="17" t="s">
        <v>481</v>
      </c>
      <c r="E17" s="17" t="s">
        <v>509</v>
      </c>
      <c r="F17" s="18" t="s">
        <v>530</v>
      </c>
      <c r="G17" s="19" t="s">
        <v>505</v>
      </c>
      <c r="H17" s="20">
        <v>15000</v>
      </c>
      <c r="I17" s="20">
        <v>5000</v>
      </c>
      <c r="J17" s="17" t="s">
        <v>511</v>
      </c>
      <c r="K17" s="17"/>
    </row>
    <row r="18" s="1" customFormat="1" ht="153" hidden="1" customHeight="1" spans="1:11">
      <c r="A18" s="21">
        <v>12</v>
      </c>
      <c r="B18" s="17" t="s">
        <v>531</v>
      </c>
      <c r="C18" s="17" t="s">
        <v>532</v>
      </c>
      <c r="D18" s="17" t="s">
        <v>481</v>
      </c>
      <c r="E18" s="17" t="s">
        <v>509</v>
      </c>
      <c r="F18" s="18" t="s">
        <v>533</v>
      </c>
      <c r="G18" s="19" t="s">
        <v>505</v>
      </c>
      <c r="H18" s="20">
        <v>14520</v>
      </c>
      <c r="I18" s="20">
        <v>8000</v>
      </c>
      <c r="J18" s="17" t="s">
        <v>511</v>
      </c>
      <c r="K18" s="17"/>
    </row>
    <row r="19" s="1" customFormat="1" ht="79" hidden="1" customHeight="1" spans="1:11">
      <c r="A19" s="21">
        <v>13</v>
      </c>
      <c r="B19" s="17" t="s">
        <v>534</v>
      </c>
      <c r="C19" s="17" t="s">
        <v>535</v>
      </c>
      <c r="D19" s="17" t="s">
        <v>481</v>
      </c>
      <c r="E19" s="17" t="s">
        <v>509</v>
      </c>
      <c r="F19" s="18" t="s">
        <v>536</v>
      </c>
      <c r="G19" s="19" t="s">
        <v>500</v>
      </c>
      <c r="H19" s="20">
        <v>22000</v>
      </c>
      <c r="I19" s="20">
        <v>10000</v>
      </c>
      <c r="J19" s="17" t="s">
        <v>537</v>
      </c>
      <c r="K19" s="17"/>
    </row>
    <row r="20" s="1" customFormat="1" ht="79" hidden="1" customHeight="1" spans="1:11">
      <c r="A20" s="21">
        <v>14</v>
      </c>
      <c r="B20" s="17" t="s">
        <v>538</v>
      </c>
      <c r="C20" s="17" t="s">
        <v>526</v>
      </c>
      <c r="D20" s="17" t="s">
        <v>481</v>
      </c>
      <c r="E20" s="17" t="s">
        <v>509</v>
      </c>
      <c r="F20" s="18" t="s">
        <v>539</v>
      </c>
      <c r="G20" s="19" t="s">
        <v>500</v>
      </c>
      <c r="H20" s="20">
        <v>124800</v>
      </c>
      <c r="I20" s="20">
        <v>50000</v>
      </c>
      <c r="J20" s="17" t="s">
        <v>540</v>
      </c>
      <c r="K20" s="17"/>
    </row>
    <row r="21" s="1" customFormat="1" ht="79" hidden="1" customHeight="1" spans="1:11">
      <c r="A21" s="21">
        <v>15</v>
      </c>
      <c r="B21" s="17" t="s">
        <v>541</v>
      </c>
      <c r="C21" s="17" t="s">
        <v>542</v>
      </c>
      <c r="D21" s="17" t="s">
        <v>481</v>
      </c>
      <c r="E21" s="17" t="s">
        <v>488</v>
      </c>
      <c r="F21" s="18" t="s">
        <v>543</v>
      </c>
      <c r="G21" s="19" t="s">
        <v>544</v>
      </c>
      <c r="H21" s="20">
        <v>100000</v>
      </c>
      <c r="I21" s="20">
        <v>30000</v>
      </c>
      <c r="J21" s="17" t="s">
        <v>545</v>
      </c>
      <c r="K21" s="17"/>
    </row>
    <row r="22" s="1" customFormat="1" ht="79" hidden="1" customHeight="1" spans="1:11">
      <c r="A22" s="21">
        <v>16</v>
      </c>
      <c r="B22" s="17" t="s">
        <v>546</v>
      </c>
      <c r="C22" s="17" t="s">
        <v>547</v>
      </c>
      <c r="D22" s="17" t="s">
        <v>481</v>
      </c>
      <c r="E22" s="17" t="s">
        <v>482</v>
      </c>
      <c r="F22" s="18" t="s">
        <v>548</v>
      </c>
      <c r="G22" s="19" t="s">
        <v>500</v>
      </c>
      <c r="H22" s="20">
        <v>100000</v>
      </c>
      <c r="I22" s="20">
        <v>50000</v>
      </c>
      <c r="J22" s="17" t="s">
        <v>549</v>
      </c>
      <c r="K22" s="17"/>
    </row>
    <row r="23" s="1" customFormat="1" ht="101" hidden="1" customHeight="1" spans="1:11">
      <c r="A23" s="21">
        <v>17</v>
      </c>
      <c r="B23" s="17" t="s">
        <v>550</v>
      </c>
      <c r="C23" s="17" t="s">
        <v>551</v>
      </c>
      <c r="D23" s="17" t="s">
        <v>481</v>
      </c>
      <c r="E23" s="17" t="s">
        <v>482</v>
      </c>
      <c r="F23" s="18" t="s">
        <v>552</v>
      </c>
      <c r="G23" s="19" t="s">
        <v>505</v>
      </c>
      <c r="H23" s="20">
        <v>8500</v>
      </c>
      <c r="I23" s="20">
        <v>3000</v>
      </c>
      <c r="J23" s="17" t="s">
        <v>553</v>
      </c>
      <c r="K23" s="17"/>
    </row>
    <row r="24" s="1" customFormat="1" ht="82" hidden="1" customHeight="1" spans="1:11">
      <c r="A24" s="21">
        <v>18</v>
      </c>
      <c r="B24" s="17" t="s">
        <v>554</v>
      </c>
      <c r="C24" s="17" t="s">
        <v>555</v>
      </c>
      <c r="D24" s="17" t="s">
        <v>481</v>
      </c>
      <c r="E24" s="17" t="s">
        <v>488</v>
      </c>
      <c r="F24" s="18" t="s">
        <v>556</v>
      </c>
      <c r="G24" s="19" t="s">
        <v>505</v>
      </c>
      <c r="H24" s="20">
        <v>12000</v>
      </c>
      <c r="I24" s="20">
        <v>7800</v>
      </c>
      <c r="J24" s="17" t="s">
        <v>557</v>
      </c>
      <c r="K24" s="17"/>
    </row>
    <row r="25" s="1" customFormat="1" ht="73" hidden="1" customHeight="1" spans="1:11">
      <c r="A25" s="21">
        <v>19</v>
      </c>
      <c r="B25" s="17" t="s">
        <v>558</v>
      </c>
      <c r="C25" s="17" t="s">
        <v>559</v>
      </c>
      <c r="D25" s="17" t="s">
        <v>481</v>
      </c>
      <c r="E25" s="17" t="s">
        <v>488</v>
      </c>
      <c r="F25" s="18" t="s">
        <v>560</v>
      </c>
      <c r="G25" s="19" t="s">
        <v>505</v>
      </c>
      <c r="H25" s="20">
        <v>50000</v>
      </c>
      <c r="I25" s="20">
        <v>24000</v>
      </c>
      <c r="J25" s="17" t="s">
        <v>561</v>
      </c>
      <c r="K25" s="17"/>
    </row>
    <row r="26" s="1" customFormat="1" ht="108" hidden="1" customHeight="1" spans="1:11">
      <c r="A26" s="21">
        <v>20</v>
      </c>
      <c r="B26" s="17" t="s">
        <v>562</v>
      </c>
      <c r="C26" s="17" t="s">
        <v>563</v>
      </c>
      <c r="D26" s="17" t="s">
        <v>481</v>
      </c>
      <c r="E26" s="17" t="s">
        <v>564</v>
      </c>
      <c r="F26" s="18" t="s">
        <v>565</v>
      </c>
      <c r="G26" s="19" t="s">
        <v>515</v>
      </c>
      <c r="H26" s="20">
        <v>30000</v>
      </c>
      <c r="I26" s="20">
        <v>4000</v>
      </c>
      <c r="J26" s="17" t="s">
        <v>566</v>
      </c>
      <c r="K26" s="17"/>
    </row>
    <row r="27" s="1" customFormat="1" ht="108" customHeight="1" spans="1:11">
      <c r="A27" s="21">
        <v>21</v>
      </c>
      <c r="B27" s="17" t="s">
        <v>567</v>
      </c>
      <c r="C27" s="17" t="s">
        <v>568</v>
      </c>
      <c r="D27" s="17" t="s">
        <v>481</v>
      </c>
      <c r="E27" s="17" t="s">
        <v>498</v>
      </c>
      <c r="F27" s="18" t="s">
        <v>569</v>
      </c>
      <c r="G27" s="19" t="s">
        <v>500</v>
      </c>
      <c r="H27" s="20">
        <v>1020000</v>
      </c>
      <c r="I27" s="20">
        <v>650000</v>
      </c>
      <c r="J27" s="17" t="s">
        <v>570</v>
      </c>
      <c r="K27" s="17"/>
    </row>
    <row r="28" s="1" customFormat="1" ht="108" hidden="1" customHeight="1" spans="1:11">
      <c r="A28" s="21">
        <v>22</v>
      </c>
      <c r="B28" s="17" t="s">
        <v>571</v>
      </c>
      <c r="C28" s="17" t="s">
        <v>568</v>
      </c>
      <c r="D28" s="17" t="s">
        <v>481</v>
      </c>
      <c r="E28" s="17" t="s">
        <v>498</v>
      </c>
      <c r="F28" s="18" t="s">
        <v>572</v>
      </c>
      <c r="G28" s="19" t="s">
        <v>500</v>
      </c>
      <c r="H28" s="20">
        <v>112000</v>
      </c>
      <c r="I28" s="20">
        <v>54000</v>
      </c>
      <c r="J28" s="17" t="s">
        <v>570</v>
      </c>
      <c r="K28" s="17"/>
    </row>
    <row r="29" s="1" customFormat="1" ht="80" hidden="1" customHeight="1" spans="1:11">
      <c r="A29" s="21">
        <v>23</v>
      </c>
      <c r="B29" s="17" t="s">
        <v>573</v>
      </c>
      <c r="C29" s="17" t="s">
        <v>574</v>
      </c>
      <c r="D29" s="17" t="s">
        <v>481</v>
      </c>
      <c r="E29" s="17" t="s">
        <v>498</v>
      </c>
      <c r="F29" s="18" t="s">
        <v>575</v>
      </c>
      <c r="G29" s="19" t="s">
        <v>544</v>
      </c>
      <c r="H29" s="20">
        <v>100000</v>
      </c>
      <c r="I29" s="20">
        <v>35000</v>
      </c>
      <c r="J29" s="17" t="s">
        <v>576</v>
      </c>
      <c r="K29" s="17"/>
    </row>
    <row r="30" s="1" customFormat="1" ht="73" hidden="1" customHeight="1" spans="1:11">
      <c r="A30" s="21">
        <v>24</v>
      </c>
      <c r="B30" s="17" t="s">
        <v>577</v>
      </c>
      <c r="C30" s="17" t="s">
        <v>578</v>
      </c>
      <c r="D30" s="17" t="s">
        <v>481</v>
      </c>
      <c r="E30" s="17" t="s">
        <v>498</v>
      </c>
      <c r="F30" s="18" t="s">
        <v>579</v>
      </c>
      <c r="G30" s="19" t="s">
        <v>500</v>
      </c>
      <c r="H30" s="20">
        <v>100000</v>
      </c>
      <c r="I30" s="20">
        <v>34000</v>
      </c>
      <c r="J30" s="17" t="s">
        <v>580</v>
      </c>
      <c r="K30" s="17"/>
    </row>
    <row r="31" s="1" customFormat="1" ht="79" hidden="1" customHeight="1" spans="1:11">
      <c r="A31" s="21">
        <v>25</v>
      </c>
      <c r="B31" s="17" t="s">
        <v>581</v>
      </c>
      <c r="C31" s="17" t="s">
        <v>582</v>
      </c>
      <c r="D31" s="17" t="s">
        <v>481</v>
      </c>
      <c r="E31" s="17" t="s">
        <v>498</v>
      </c>
      <c r="F31" s="18" t="s">
        <v>583</v>
      </c>
      <c r="G31" s="19" t="s">
        <v>500</v>
      </c>
      <c r="H31" s="20">
        <v>100000</v>
      </c>
      <c r="I31" s="20">
        <v>35000</v>
      </c>
      <c r="J31" s="17" t="s">
        <v>584</v>
      </c>
      <c r="K31" s="17"/>
    </row>
    <row r="32" s="1" customFormat="1" ht="163" hidden="1" customHeight="1" spans="1:11">
      <c r="A32" s="21">
        <v>26</v>
      </c>
      <c r="B32" s="17" t="s">
        <v>585</v>
      </c>
      <c r="C32" s="17" t="s">
        <v>586</v>
      </c>
      <c r="D32" s="17" t="s">
        <v>481</v>
      </c>
      <c r="E32" s="17" t="s">
        <v>482</v>
      </c>
      <c r="F32" s="18" t="s">
        <v>587</v>
      </c>
      <c r="G32" s="19" t="s">
        <v>500</v>
      </c>
      <c r="H32" s="20">
        <v>53000</v>
      </c>
      <c r="I32" s="20">
        <v>20000</v>
      </c>
      <c r="J32" s="17" t="s">
        <v>588</v>
      </c>
      <c r="K32" s="17"/>
    </row>
    <row r="33" s="1" customFormat="1" ht="107" hidden="1" customHeight="1" spans="1:11">
      <c r="A33" s="21">
        <v>27</v>
      </c>
      <c r="B33" s="17" t="s">
        <v>589</v>
      </c>
      <c r="C33" s="17" t="s">
        <v>590</v>
      </c>
      <c r="D33" s="17" t="s">
        <v>481</v>
      </c>
      <c r="E33" s="17" t="s">
        <v>498</v>
      </c>
      <c r="F33" s="18" t="s">
        <v>591</v>
      </c>
      <c r="G33" s="19" t="s">
        <v>505</v>
      </c>
      <c r="H33" s="20">
        <v>50000</v>
      </c>
      <c r="I33" s="20">
        <v>15000</v>
      </c>
      <c r="J33" s="17" t="s">
        <v>592</v>
      </c>
      <c r="K33" s="17"/>
    </row>
    <row r="34" s="1" customFormat="1" ht="132" hidden="1" customHeight="1" spans="1:11">
      <c r="A34" s="21">
        <v>28</v>
      </c>
      <c r="B34" s="17" t="s">
        <v>593</v>
      </c>
      <c r="C34" s="17" t="s">
        <v>594</v>
      </c>
      <c r="D34" s="17" t="s">
        <v>481</v>
      </c>
      <c r="E34" s="17" t="s">
        <v>564</v>
      </c>
      <c r="F34" s="18" t="s">
        <v>595</v>
      </c>
      <c r="G34" s="19" t="s">
        <v>596</v>
      </c>
      <c r="H34" s="20">
        <v>150000</v>
      </c>
      <c r="I34" s="20">
        <v>45000</v>
      </c>
      <c r="J34" s="17" t="s">
        <v>597</v>
      </c>
      <c r="K34" s="17"/>
    </row>
    <row r="35" s="1" customFormat="1" ht="83" hidden="1" customHeight="1" spans="1:11">
      <c r="A35" s="21">
        <v>29</v>
      </c>
      <c r="B35" s="17" t="s">
        <v>598</v>
      </c>
      <c r="C35" s="17" t="s">
        <v>599</v>
      </c>
      <c r="D35" s="17" t="s">
        <v>481</v>
      </c>
      <c r="E35" s="17" t="s">
        <v>509</v>
      </c>
      <c r="F35" s="18" t="s">
        <v>600</v>
      </c>
      <c r="G35" s="19" t="s">
        <v>505</v>
      </c>
      <c r="H35" s="20">
        <v>16000</v>
      </c>
      <c r="I35" s="20">
        <v>5100</v>
      </c>
      <c r="J35" s="17" t="s">
        <v>511</v>
      </c>
      <c r="K35" s="17"/>
    </row>
    <row r="36" s="1" customFormat="1" ht="127" hidden="1" customHeight="1" spans="1:11">
      <c r="A36" s="21">
        <v>30</v>
      </c>
      <c r="B36" s="17" t="s">
        <v>601</v>
      </c>
      <c r="C36" s="17" t="s">
        <v>602</v>
      </c>
      <c r="D36" s="17" t="s">
        <v>481</v>
      </c>
      <c r="E36" s="17" t="s">
        <v>564</v>
      </c>
      <c r="F36" s="18" t="s">
        <v>603</v>
      </c>
      <c r="G36" s="19" t="s">
        <v>604</v>
      </c>
      <c r="H36" s="20">
        <v>95000</v>
      </c>
      <c r="I36" s="20">
        <v>5000</v>
      </c>
      <c r="J36" s="17" t="s">
        <v>605</v>
      </c>
      <c r="K36" s="17"/>
    </row>
    <row r="37" s="1" customFormat="1" ht="127" hidden="1" customHeight="1" spans="1:11">
      <c r="A37" s="21">
        <v>31</v>
      </c>
      <c r="B37" s="17" t="s">
        <v>606</v>
      </c>
      <c r="C37" s="17" t="s">
        <v>607</v>
      </c>
      <c r="D37" s="17" t="s">
        <v>481</v>
      </c>
      <c r="E37" s="17" t="s">
        <v>488</v>
      </c>
      <c r="F37" s="18" t="s">
        <v>608</v>
      </c>
      <c r="G37" s="19" t="s">
        <v>609</v>
      </c>
      <c r="H37" s="20">
        <v>101800</v>
      </c>
      <c r="I37" s="20">
        <v>13000</v>
      </c>
      <c r="J37" s="17" t="s">
        <v>610</v>
      </c>
      <c r="K37" s="17"/>
    </row>
    <row r="38" ht="36" customHeight="1" spans="1:11">
      <c r="A38" s="16" t="str">
        <f>"新建项目（"&amp;COUNT(A39:A65)&amp;"个）"</f>
        <v>新建项目（27个）</v>
      </c>
      <c r="B38" s="16"/>
      <c r="C38" s="16"/>
      <c r="D38" s="16"/>
      <c r="E38" s="16"/>
      <c r="F38" s="16"/>
      <c r="G38" s="13"/>
      <c r="H38" s="14">
        <f>SUM(H39:H65)</f>
        <v>1861100</v>
      </c>
      <c r="I38" s="14">
        <f>SUM(I39:I65)</f>
        <v>596500</v>
      </c>
      <c r="J38" s="13"/>
      <c r="K38" s="13"/>
    </row>
    <row r="39" ht="162" hidden="1" customHeight="1" spans="1:11">
      <c r="A39" s="21">
        <v>1</v>
      </c>
      <c r="B39" s="17" t="s">
        <v>611</v>
      </c>
      <c r="C39" s="17" t="s">
        <v>612</v>
      </c>
      <c r="D39" s="17" t="s">
        <v>613</v>
      </c>
      <c r="E39" s="17" t="s">
        <v>498</v>
      </c>
      <c r="F39" s="18" t="s">
        <v>614</v>
      </c>
      <c r="G39" s="19" t="s">
        <v>615</v>
      </c>
      <c r="H39" s="22">
        <v>450000</v>
      </c>
      <c r="I39" s="22">
        <v>100000</v>
      </c>
      <c r="J39" s="17" t="s">
        <v>616</v>
      </c>
      <c r="K39" s="13"/>
    </row>
    <row r="40" ht="70" hidden="1" customHeight="1" spans="1:11">
      <c r="A40" s="21">
        <v>2</v>
      </c>
      <c r="B40" s="17" t="s">
        <v>617</v>
      </c>
      <c r="C40" s="17" t="s">
        <v>618</v>
      </c>
      <c r="D40" s="17" t="s">
        <v>613</v>
      </c>
      <c r="E40" s="17" t="s">
        <v>498</v>
      </c>
      <c r="F40" s="18" t="s">
        <v>619</v>
      </c>
      <c r="G40" s="19" t="s">
        <v>620</v>
      </c>
      <c r="H40" s="22">
        <v>50000</v>
      </c>
      <c r="I40" s="22">
        <v>32000</v>
      </c>
      <c r="J40" s="17" t="s">
        <v>621</v>
      </c>
      <c r="K40" s="13"/>
    </row>
    <row r="41" ht="70" hidden="1" customHeight="1" spans="1:11">
      <c r="A41" s="21">
        <v>3</v>
      </c>
      <c r="B41" s="17" t="s">
        <v>622</v>
      </c>
      <c r="C41" s="17" t="s">
        <v>623</v>
      </c>
      <c r="D41" s="17" t="s">
        <v>613</v>
      </c>
      <c r="E41" s="17" t="s">
        <v>498</v>
      </c>
      <c r="F41" s="18" t="s">
        <v>624</v>
      </c>
      <c r="G41" s="19" t="s">
        <v>620</v>
      </c>
      <c r="H41" s="22">
        <v>100000</v>
      </c>
      <c r="I41" s="22">
        <v>20000</v>
      </c>
      <c r="J41" s="17" t="s">
        <v>625</v>
      </c>
      <c r="K41" s="13"/>
    </row>
    <row r="42" ht="74" hidden="1" customHeight="1" spans="1:11">
      <c r="A42" s="21">
        <v>4</v>
      </c>
      <c r="B42" s="17" t="s">
        <v>626</v>
      </c>
      <c r="C42" s="17" t="s">
        <v>627</v>
      </c>
      <c r="D42" s="17" t="s">
        <v>613</v>
      </c>
      <c r="E42" s="17" t="s">
        <v>482</v>
      </c>
      <c r="F42" s="18" t="s">
        <v>628</v>
      </c>
      <c r="G42" s="19" t="s">
        <v>620</v>
      </c>
      <c r="H42" s="22">
        <v>35000</v>
      </c>
      <c r="I42" s="22">
        <v>11500</v>
      </c>
      <c r="J42" s="17" t="s">
        <v>629</v>
      </c>
      <c r="K42" s="13"/>
    </row>
    <row r="43" ht="117" hidden="1" customHeight="1" spans="1:11">
      <c r="A43" s="21">
        <v>5</v>
      </c>
      <c r="B43" s="17" t="s">
        <v>630</v>
      </c>
      <c r="C43" s="17" t="s">
        <v>631</v>
      </c>
      <c r="D43" s="17" t="s">
        <v>613</v>
      </c>
      <c r="E43" s="17" t="s">
        <v>564</v>
      </c>
      <c r="F43" s="18" t="s">
        <v>632</v>
      </c>
      <c r="G43" s="19" t="s">
        <v>633</v>
      </c>
      <c r="H43" s="22">
        <v>50000</v>
      </c>
      <c r="I43" s="22">
        <v>10000</v>
      </c>
      <c r="J43" s="17" t="s">
        <v>629</v>
      </c>
      <c r="K43" s="13"/>
    </row>
    <row r="44" ht="72" hidden="1" customHeight="1" spans="1:11">
      <c r="A44" s="21">
        <v>6</v>
      </c>
      <c r="B44" s="17" t="s">
        <v>634</v>
      </c>
      <c r="C44" s="17" t="s">
        <v>635</v>
      </c>
      <c r="D44" s="17" t="s">
        <v>613</v>
      </c>
      <c r="E44" s="17" t="s">
        <v>488</v>
      </c>
      <c r="F44" s="18" t="s">
        <v>636</v>
      </c>
      <c r="G44" s="19" t="s">
        <v>633</v>
      </c>
      <c r="H44" s="22">
        <v>228000</v>
      </c>
      <c r="I44" s="22">
        <v>50000</v>
      </c>
      <c r="J44" s="17" t="s">
        <v>637</v>
      </c>
      <c r="K44" s="13"/>
    </row>
    <row r="45" ht="129" hidden="1" customHeight="1" spans="1:11">
      <c r="A45" s="21">
        <v>7</v>
      </c>
      <c r="B45" s="17" t="s">
        <v>638</v>
      </c>
      <c r="C45" s="17" t="s">
        <v>639</v>
      </c>
      <c r="D45" s="17" t="s">
        <v>613</v>
      </c>
      <c r="E45" s="17" t="s">
        <v>482</v>
      </c>
      <c r="F45" s="18" t="s">
        <v>640</v>
      </c>
      <c r="G45" s="19" t="s">
        <v>633</v>
      </c>
      <c r="H45" s="22">
        <v>30000</v>
      </c>
      <c r="I45" s="22">
        <v>20000</v>
      </c>
      <c r="J45" s="17" t="s">
        <v>641</v>
      </c>
      <c r="K45" s="13"/>
    </row>
    <row r="46" ht="81" hidden="1" customHeight="1" spans="1:11">
      <c r="A46" s="21">
        <v>8</v>
      </c>
      <c r="B46" s="17" t="s">
        <v>642</v>
      </c>
      <c r="C46" s="17" t="s">
        <v>643</v>
      </c>
      <c r="D46" s="17" t="s">
        <v>613</v>
      </c>
      <c r="E46" s="17" t="s">
        <v>509</v>
      </c>
      <c r="F46" s="18" t="s">
        <v>644</v>
      </c>
      <c r="G46" s="19" t="s">
        <v>615</v>
      </c>
      <c r="H46" s="22">
        <v>90000</v>
      </c>
      <c r="I46" s="22">
        <v>32000</v>
      </c>
      <c r="J46" s="17" t="s">
        <v>645</v>
      </c>
      <c r="K46" s="13"/>
    </row>
    <row r="47" ht="94" hidden="1" customHeight="1" spans="1:11">
      <c r="A47" s="21">
        <v>9</v>
      </c>
      <c r="B47" s="17" t="s">
        <v>646</v>
      </c>
      <c r="C47" s="17" t="s">
        <v>647</v>
      </c>
      <c r="D47" s="17" t="s">
        <v>613</v>
      </c>
      <c r="E47" s="17" t="s">
        <v>488</v>
      </c>
      <c r="F47" s="18" t="s">
        <v>648</v>
      </c>
      <c r="G47" s="19" t="s">
        <v>620</v>
      </c>
      <c r="H47" s="22">
        <v>26700</v>
      </c>
      <c r="I47" s="22">
        <v>6500</v>
      </c>
      <c r="J47" s="17" t="s">
        <v>649</v>
      </c>
      <c r="K47" s="13"/>
    </row>
    <row r="48" ht="80" hidden="1" customHeight="1" spans="1:11">
      <c r="A48" s="21">
        <v>10</v>
      </c>
      <c r="B48" s="17" t="s">
        <v>650</v>
      </c>
      <c r="C48" s="17" t="s">
        <v>651</v>
      </c>
      <c r="D48" s="17" t="s">
        <v>613</v>
      </c>
      <c r="E48" s="17" t="s">
        <v>488</v>
      </c>
      <c r="F48" s="18" t="s">
        <v>652</v>
      </c>
      <c r="G48" s="19" t="s">
        <v>633</v>
      </c>
      <c r="H48" s="22">
        <v>32000</v>
      </c>
      <c r="I48" s="22">
        <v>7000</v>
      </c>
      <c r="J48" s="17" t="s">
        <v>653</v>
      </c>
      <c r="K48" s="13"/>
    </row>
    <row r="49" ht="87" hidden="1" customHeight="1" spans="1:11">
      <c r="A49" s="21">
        <v>11</v>
      </c>
      <c r="B49" s="17" t="s">
        <v>654</v>
      </c>
      <c r="C49" s="17" t="s">
        <v>655</v>
      </c>
      <c r="D49" s="17" t="s">
        <v>613</v>
      </c>
      <c r="E49" s="17" t="s">
        <v>488</v>
      </c>
      <c r="F49" s="18" t="s">
        <v>656</v>
      </c>
      <c r="G49" s="19" t="s">
        <v>615</v>
      </c>
      <c r="H49" s="22">
        <v>30000</v>
      </c>
      <c r="I49" s="22">
        <v>16000</v>
      </c>
      <c r="J49" s="17" t="s">
        <v>653</v>
      </c>
      <c r="K49" s="13"/>
    </row>
    <row r="50" ht="117" hidden="1" customHeight="1" spans="1:11">
      <c r="A50" s="21">
        <v>12</v>
      </c>
      <c r="B50" s="17" t="s">
        <v>657</v>
      </c>
      <c r="C50" s="17" t="s">
        <v>658</v>
      </c>
      <c r="D50" s="17" t="s">
        <v>613</v>
      </c>
      <c r="E50" s="17" t="s">
        <v>488</v>
      </c>
      <c r="F50" s="18" t="s">
        <v>659</v>
      </c>
      <c r="G50" s="19" t="s">
        <v>615</v>
      </c>
      <c r="H50" s="22">
        <v>27300</v>
      </c>
      <c r="I50" s="22">
        <v>10000</v>
      </c>
      <c r="J50" s="17" t="s">
        <v>653</v>
      </c>
      <c r="K50" s="13"/>
    </row>
    <row r="51" ht="117" hidden="1" customHeight="1" spans="1:11">
      <c r="A51" s="21">
        <v>13</v>
      </c>
      <c r="B51" s="17" t="s">
        <v>660</v>
      </c>
      <c r="C51" s="17" t="s">
        <v>661</v>
      </c>
      <c r="D51" s="17" t="s">
        <v>613</v>
      </c>
      <c r="E51" s="17" t="s">
        <v>488</v>
      </c>
      <c r="F51" s="18" t="s">
        <v>662</v>
      </c>
      <c r="G51" s="19" t="s">
        <v>633</v>
      </c>
      <c r="H51" s="22">
        <v>110000</v>
      </c>
      <c r="I51" s="22">
        <v>50000</v>
      </c>
      <c r="J51" s="17" t="s">
        <v>649</v>
      </c>
      <c r="K51" s="13"/>
    </row>
    <row r="52" ht="117" hidden="1" customHeight="1" spans="1:11">
      <c r="A52" s="21">
        <v>14</v>
      </c>
      <c r="B52" s="17" t="s">
        <v>663</v>
      </c>
      <c r="C52" s="17" t="s">
        <v>664</v>
      </c>
      <c r="D52" s="17" t="s">
        <v>613</v>
      </c>
      <c r="E52" s="17" t="s">
        <v>488</v>
      </c>
      <c r="F52" s="18" t="s">
        <v>665</v>
      </c>
      <c r="G52" s="19" t="s">
        <v>620</v>
      </c>
      <c r="H52" s="22">
        <v>23500</v>
      </c>
      <c r="I52" s="22">
        <v>10000</v>
      </c>
      <c r="J52" s="17" t="s">
        <v>649</v>
      </c>
      <c r="K52" s="13"/>
    </row>
    <row r="53" ht="117" hidden="1" customHeight="1" spans="1:11">
      <c r="A53" s="21">
        <v>15</v>
      </c>
      <c r="B53" s="17" t="s">
        <v>666</v>
      </c>
      <c r="C53" s="17" t="s">
        <v>667</v>
      </c>
      <c r="D53" s="17" t="s">
        <v>613</v>
      </c>
      <c r="E53" s="17" t="s">
        <v>509</v>
      </c>
      <c r="F53" s="18" t="s">
        <v>668</v>
      </c>
      <c r="G53" s="19" t="s">
        <v>620</v>
      </c>
      <c r="H53" s="22">
        <v>12000</v>
      </c>
      <c r="I53" s="22">
        <v>7000</v>
      </c>
      <c r="J53" s="17" t="s">
        <v>669</v>
      </c>
      <c r="K53" s="13"/>
    </row>
    <row r="54" ht="112" hidden="1" customHeight="1" spans="1:11">
      <c r="A54" s="21">
        <v>16</v>
      </c>
      <c r="B54" s="17" t="s">
        <v>670</v>
      </c>
      <c r="C54" s="17" t="s">
        <v>671</v>
      </c>
      <c r="D54" s="17" t="s">
        <v>613</v>
      </c>
      <c r="E54" s="17" t="s">
        <v>564</v>
      </c>
      <c r="F54" s="18" t="s">
        <v>672</v>
      </c>
      <c r="G54" s="19" t="s">
        <v>633</v>
      </c>
      <c r="H54" s="22">
        <v>350000</v>
      </c>
      <c r="I54" s="22">
        <v>150000</v>
      </c>
      <c r="J54" s="17" t="s">
        <v>673</v>
      </c>
      <c r="K54" s="13"/>
    </row>
    <row r="55" ht="111" hidden="1" customHeight="1" spans="1:11">
      <c r="A55" s="21">
        <v>17</v>
      </c>
      <c r="B55" s="17" t="s">
        <v>674</v>
      </c>
      <c r="C55" s="17" t="s">
        <v>675</v>
      </c>
      <c r="D55" s="17" t="s">
        <v>613</v>
      </c>
      <c r="E55" s="17" t="s">
        <v>509</v>
      </c>
      <c r="F55" s="18" t="s">
        <v>676</v>
      </c>
      <c r="G55" s="19" t="s">
        <v>620</v>
      </c>
      <c r="H55" s="22">
        <v>3600</v>
      </c>
      <c r="I55" s="22">
        <v>2000</v>
      </c>
      <c r="J55" s="17" t="s">
        <v>677</v>
      </c>
      <c r="K55" s="13"/>
    </row>
    <row r="56" ht="111" hidden="1" customHeight="1" spans="1:11">
      <c r="A56" s="21">
        <v>18</v>
      </c>
      <c r="B56" s="17" t="s">
        <v>678</v>
      </c>
      <c r="C56" s="17" t="s">
        <v>679</v>
      </c>
      <c r="D56" s="17" t="s">
        <v>613</v>
      </c>
      <c r="E56" s="17" t="s">
        <v>509</v>
      </c>
      <c r="F56" s="18" t="s">
        <v>680</v>
      </c>
      <c r="G56" s="19" t="s">
        <v>681</v>
      </c>
      <c r="H56" s="22">
        <v>2500</v>
      </c>
      <c r="I56" s="22">
        <v>2500</v>
      </c>
      <c r="J56" s="17" t="s">
        <v>511</v>
      </c>
      <c r="K56" s="13"/>
    </row>
    <row r="57" ht="87" hidden="1" customHeight="1" spans="1:11">
      <c r="A57" s="21">
        <v>19</v>
      </c>
      <c r="B57" s="17" t="s">
        <v>682</v>
      </c>
      <c r="C57" s="17" t="s">
        <v>683</v>
      </c>
      <c r="D57" s="17" t="s">
        <v>613</v>
      </c>
      <c r="E57" s="17" t="s">
        <v>482</v>
      </c>
      <c r="F57" s="18" t="s">
        <v>684</v>
      </c>
      <c r="G57" s="19" t="s">
        <v>620</v>
      </c>
      <c r="H57" s="22">
        <v>5000</v>
      </c>
      <c r="I57" s="22">
        <v>1000</v>
      </c>
      <c r="J57" s="17" t="s">
        <v>685</v>
      </c>
      <c r="K57" s="13"/>
    </row>
    <row r="58" ht="87" hidden="1" customHeight="1" spans="1:11">
      <c r="A58" s="21">
        <v>20</v>
      </c>
      <c r="B58" s="17" t="s">
        <v>686</v>
      </c>
      <c r="C58" s="17" t="s">
        <v>687</v>
      </c>
      <c r="D58" s="17" t="s">
        <v>613</v>
      </c>
      <c r="E58" s="17" t="s">
        <v>482</v>
      </c>
      <c r="F58" s="18" t="s">
        <v>688</v>
      </c>
      <c r="G58" s="19" t="s">
        <v>620</v>
      </c>
      <c r="H58" s="22">
        <v>15000</v>
      </c>
      <c r="I58" s="22">
        <v>10000</v>
      </c>
      <c r="J58" s="17" t="s">
        <v>685</v>
      </c>
      <c r="K58" s="13"/>
    </row>
    <row r="59" ht="122" hidden="1" customHeight="1" spans="1:11">
      <c r="A59" s="21">
        <v>21</v>
      </c>
      <c r="B59" s="17" t="s">
        <v>689</v>
      </c>
      <c r="C59" s="17" t="s">
        <v>690</v>
      </c>
      <c r="D59" s="17" t="s">
        <v>613</v>
      </c>
      <c r="E59" s="17" t="s">
        <v>482</v>
      </c>
      <c r="F59" s="18" t="s">
        <v>691</v>
      </c>
      <c r="G59" s="19" t="s">
        <v>620</v>
      </c>
      <c r="H59" s="22">
        <v>6000</v>
      </c>
      <c r="I59" s="22">
        <v>2000</v>
      </c>
      <c r="J59" s="17" t="s">
        <v>692</v>
      </c>
      <c r="K59" s="13"/>
    </row>
    <row r="60" ht="122" hidden="1" customHeight="1" spans="1:11">
      <c r="A60" s="21">
        <v>22</v>
      </c>
      <c r="B60" s="17" t="s">
        <v>693</v>
      </c>
      <c r="C60" s="17" t="s">
        <v>694</v>
      </c>
      <c r="D60" s="17" t="s">
        <v>613</v>
      </c>
      <c r="E60" s="17" t="s">
        <v>482</v>
      </c>
      <c r="F60" s="18" t="s">
        <v>695</v>
      </c>
      <c r="G60" s="19" t="s">
        <v>620</v>
      </c>
      <c r="H60" s="22">
        <v>20000</v>
      </c>
      <c r="I60" s="22">
        <v>4000</v>
      </c>
      <c r="J60" s="17" t="s">
        <v>692</v>
      </c>
      <c r="K60" s="13"/>
    </row>
    <row r="61" ht="122" hidden="1" customHeight="1" spans="1:11">
      <c r="A61" s="21">
        <v>23</v>
      </c>
      <c r="B61" s="17" t="s">
        <v>696</v>
      </c>
      <c r="C61" s="17" t="s">
        <v>697</v>
      </c>
      <c r="D61" s="17" t="s">
        <v>613</v>
      </c>
      <c r="E61" s="17" t="s">
        <v>482</v>
      </c>
      <c r="F61" s="18" t="s">
        <v>698</v>
      </c>
      <c r="G61" s="19" t="s">
        <v>620</v>
      </c>
      <c r="H61" s="22">
        <v>9500</v>
      </c>
      <c r="I61" s="22">
        <v>2000</v>
      </c>
      <c r="J61" s="17" t="s">
        <v>692</v>
      </c>
      <c r="K61" s="13"/>
    </row>
    <row r="62" ht="122" hidden="1" customHeight="1" spans="1:11">
      <c r="A62" s="21">
        <v>24</v>
      </c>
      <c r="B62" s="17" t="s">
        <v>699</v>
      </c>
      <c r="C62" s="17" t="s">
        <v>700</v>
      </c>
      <c r="D62" s="17" t="s">
        <v>613</v>
      </c>
      <c r="E62" s="17" t="s">
        <v>482</v>
      </c>
      <c r="F62" s="18" t="s">
        <v>701</v>
      </c>
      <c r="G62" s="19" t="s">
        <v>620</v>
      </c>
      <c r="H62" s="22">
        <v>10000</v>
      </c>
      <c r="I62" s="22">
        <v>3000</v>
      </c>
      <c r="J62" s="17" t="s">
        <v>702</v>
      </c>
      <c r="K62" s="13"/>
    </row>
    <row r="63" ht="95" hidden="1" customHeight="1" spans="1:11">
      <c r="A63" s="21">
        <v>25</v>
      </c>
      <c r="B63" s="17" t="s">
        <v>703</v>
      </c>
      <c r="C63" s="17" t="s">
        <v>704</v>
      </c>
      <c r="D63" s="17" t="s">
        <v>613</v>
      </c>
      <c r="E63" s="17" t="s">
        <v>564</v>
      </c>
      <c r="F63" s="18" t="s">
        <v>705</v>
      </c>
      <c r="G63" s="19" t="s">
        <v>615</v>
      </c>
      <c r="H63" s="22">
        <v>35000</v>
      </c>
      <c r="I63" s="22">
        <v>3000</v>
      </c>
      <c r="J63" s="17" t="s">
        <v>706</v>
      </c>
      <c r="K63" s="13"/>
    </row>
    <row r="64" ht="121" hidden="1" customHeight="1" spans="1:11">
      <c r="A64" s="21">
        <v>26</v>
      </c>
      <c r="B64" s="17" t="s">
        <v>707</v>
      </c>
      <c r="C64" s="17" t="s">
        <v>708</v>
      </c>
      <c r="D64" s="17" t="s">
        <v>613</v>
      </c>
      <c r="E64" s="17" t="s">
        <v>498</v>
      </c>
      <c r="F64" s="18" t="s">
        <v>709</v>
      </c>
      <c r="G64" s="19" t="s">
        <v>620</v>
      </c>
      <c r="H64" s="22">
        <v>10000</v>
      </c>
      <c r="I64" s="22">
        <v>5000</v>
      </c>
      <c r="J64" s="17" t="s">
        <v>710</v>
      </c>
      <c r="K64" s="13"/>
    </row>
    <row r="65" ht="122" hidden="1" customHeight="1" spans="1:11">
      <c r="A65" s="21">
        <v>27</v>
      </c>
      <c r="B65" s="17" t="s">
        <v>711</v>
      </c>
      <c r="C65" s="17" t="s">
        <v>712</v>
      </c>
      <c r="D65" s="17" t="s">
        <v>613</v>
      </c>
      <c r="E65" s="17" t="s">
        <v>564</v>
      </c>
      <c r="F65" s="18" t="s">
        <v>713</v>
      </c>
      <c r="G65" s="19" t="s">
        <v>714</v>
      </c>
      <c r="H65" s="22">
        <v>100000</v>
      </c>
      <c r="I65" s="22">
        <v>30000</v>
      </c>
      <c r="J65" s="17" t="s">
        <v>715</v>
      </c>
      <c r="K65" s="13"/>
    </row>
    <row r="66" ht="36" customHeight="1" spans="1:11">
      <c r="A66" s="16" t="str">
        <f>"前期项目（"&amp;COUNT(A67:A98)&amp;"个）"</f>
        <v>前期项目（32个）</v>
      </c>
      <c r="B66" s="16"/>
      <c r="C66" s="16"/>
      <c r="D66" s="16"/>
      <c r="E66" s="16"/>
      <c r="F66" s="16"/>
      <c r="G66" s="13"/>
      <c r="H66" s="14">
        <f>SUM(H67:H98)</f>
        <v>5672801</v>
      </c>
      <c r="I66" s="14"/>
      <c r="J66" s="13"/>
      <c r="K66" s="13"/>
    </row>
    <row r="67" ht="69" hidden="1" customHeight="1" spans="1:11">
      <c r="A67" s="13">
        <v>1</v>
      </c>
      <c r="B67" s="17" t="s">
        <v>716</v>
      </c>
      <c r="C67" s="17" t="s">
        <v>717</v>
      </c>
      <c r="D67" s="17" t="s">
        <v>718</v>
      </c>
      <c r="E67" s="17" t="s">
        <v>564</v>
      </c>
      <c r="F67" s="18" t="s">
        <v>719</v>
      </c>
      <c r="G67" s="17" t="s">
        <v>720</v>
      </c>
      <c r="H67" s="22">
        <v>15600</v>
      </c>
      <c r="I67" s="22"/>
      <c r="J67" s="17" t="s">
        <v>721</v>
      </c>
      <c r="K67" s="13"/>
    </row>
    <row r="68" ht="85" hidden="1" customHeight="1" spans="1:11">
      <c r="A68" s="13">
        <v>2</v>
      </c>
      <c r="B68" s="17" t="s">
        <v>722</v>
      </c>
      <c r="C68" s="17" t="s">
        <v>723</v>
      </c>
      <c r="D68" s="17" t="s">
        <v>718</v>
      </c>
      <c r="E68" s="17" t="s">
        <v>498</v>
      </c>
      <c r="F68" s="18" t="s">
        <v>724</v>
      </c>
      <c r="G68" s="23" t="s">
        <v>720</v>
      </c>
      <c r="H68" s="22">
        <v>50000</v>
      </c>
      <c r="I68" s="22"/>
      <c r="J68" s="17" t="s">
        <v>725</v>
      </c>
      <c r="K68" s="13"/>
    </row>
    <row r="69" ht="85" hidden="1" customHeight="1" spans="1:11">
      <c r="A69" s="13">
        <v>3</v>
      </c>
      <c r="B69" s="17" t="s">
        <v>726</v>
      </c>
      <c r="C69" s="17" t="s">
        <v>727</v>
      </c>
      <c r="D69" s="17" t="s">
        <v>718</v>
      </c>
      <c r="E69" s="17" t="s">
        <v>498</v>
      </c>
      <c r="F69" s="18" t="s">
        <v>728</v>
      </c>
      <c r="G69" s="23" t="s">
        <v>720</v>
      </c>
      <c r="H69" s="22">
        <v>200000</v>
      </c>
      <c r="I69" s="22"/>
      <c r="J69" s="17" t="s">
        <v>725</v>
      </c>
      <c r="K69" s="13"/>
    </row>
    <row r="70" ht="122" hidden="1" customHeight="1" spans="1:11">
      <c r="A70" s="13">
        <v>4</v>
      </c>
      <c r="B70" s="17" t="s">
        <v>729</v>
      </c>
      <c r="C70" s="17" t="s">
        <v>730</v>
      </c>
      <c r="D70" s="17" t="s">
        <v>718</v>
      </c>
      <c r="E70" s="17" t="s">
        <v>498</v>
      </c>
      <c r="F70" s="18" t="s">
        <v>731</v>
      </c>
      <c r="G70" s="23" t="s">
        <v>732</v>
      </c>
      <c r="H70" s="22">
        <v>180000</v>
      </c>
      <c r="I70" s="22"/>
      <c r="J70" s="17" t="s">
        <v>725</v>
      </c>
      <c r="K70" s="13"/>
    </row>
    <row r="71" ht="103" hidden="1" customHeight="1" spans="1:11">
      <c r="A71" s="13">
        <v>5</v>
      </c>
      <c r="B71" s="17" t="s">
        <v>733</v>
      </c>
      <c r="C71" s="17" t="s">
        <v>734</v>
      </c>
      <c r="D71" s="17" t="s">
        <v>718</v>
      </c>
      <c r="E71" s="17" t="s">
        <v>498</v>
      </c>
      <c r="F71" s="18" t="s">
        <v>735</v>
      </c>
      <c r="G71" s="23" t="s">
        <v>732</v>
      </c>
      <c r="H71" s="22">
        <v>38000</v>
      </c>
      <c r="I71" s="22"/>
      <c r="J71" s="17" t="s">
        <v>725</v>
      </c>
      <c r="K71" s="13"/>
    </row>
    <row r="72" ht="97" hidden="1" customHeight="1" spans="1:11">
      <c r="A72" s="13">
        <v>6</v>
      </c>
      <c r="B72" s="17" t="s">
        <v>736</v>
      </c>
      <c r="C72" s="17" t="s">
        <v>737</v>
      </c>
      <c r="D72" s="17" t="s">
        <v>718</v>
      </c>
      <c r="E72" s="17" t="s">
        <v>498</v>
      </c>
      <c r="F72" s="18" t="s">
        <v>738</v>
      </c>
      <c r="G72" s="23" t="s">
        <v>739</v>
      </c>
      <c r="H72" s="22">
        <v>17800</v>
      </c>
      <c r="I72" s="22"/>
      <c r="J72" s="17" t="s">
        <v>725</v>
      </c>
      <c r="K72" s="13"/>
    </row>
    <row r="73" ht="82" hidden="1" customHeight="1" spans="1:11">
      <c r="A73" s="13">
        <v>7</v>
      </c>
      <c r="B73" s="17" t="s">
        <v>740</v>
      </c>
      <c r="C73" s="17" t="s">
        <v>741</v>
      </c>
      <c r="D73" s="17" t="s">
        <v>718</v>
      </c>
      <c r="E73" s="17" t="s">
        <v>498</v>
      </c>
      <c r="F73" s="18" t="s">
        <v>728</v>
      </c>
      <c r="G73" s="23" t="s">
        <v>732</v>
      </c>
      <c r="H73" s="22">
        <v>165000</v>
      </c>
      <c r="I73" s="22"/>
      <c r="J73" s="17" t="s">
        <v>742</v>
      </c>
      <c r="K73" s="13"/>
    </row>
    <row r="74" ht="82" hidden="1" customHeight="1" spans="1:11">
      <c r="A74" s="13">
        <v>8</v>
      </c>
      <c r="B74" s="17" t="s">
        <v>743</v>
      </c>
      <c r="C74" s="17" t="s">
        <v>744</v>
      </c>
      <c r="D74" s="17" t="s">
        <v>718</v>
      </c>
      <c r="E74" s="17" t="s">
        <v>482</v>
      </c>
      <c r="F74" s="18" t="s">
        <v>745</v>
      </c>
      <c r="G74" s="24" t="s">
        <v>732</v>
      </c>
      <c r="H74" s="22">
        <v>170000</v>
      </c>
      <c r="I74" s="22"/>
      <c r="J74" s="17" t="s">
        <v>746</v>
      </c>
      <c r="K74" s="13"/>
    </row>
    <row r="75" ht="105" hidden="1" customHeight="1" spans="1:11">
      <c r="A75" s="13">
        <v>9</v>
      </c>
      <c r="B75" s="17" t="s">
        <v>747</v>
      </c>
      <c r="C75" s="17" t="s">
        <v>748</v>
      </c>
      <c r="D75" s="17" t="s">
        <v>718</v>
      </c>
      <c r="E75" s="17" t="s">
        <v>482</v>
      </c>
      <c r="F75" s="18" t="s">
        <v>749</v>
      </c>
      <c r="G75" s="24" t="s">
        <v>732</v>
      </c>
      <c r="H75" s="22">
        <v>100000</v>
      </c>
      <c r="I75" s="22"/>
      <c r="J75" s="17" t="s">
        <v>746</v>
      </c>
      <c r="K75" s="13"/>
    </row>
    <row r="76" ht="69" hidden="1" customHeight="1" spans="1:11">
      <c r="A76" s="13">
        <v>10</v>
      </c>
      <c r="B76" s="17" t="s">
        <v>750</v>
      </c>
      <c r="C76" s="17" t="s">
        <v>675</v>
      </c>
      <c r="D76" s="17" t="s">
        <v>718</v>
      </c>
      <c r="E76" s="17" t="s">
        <v>509</v>
      </c>
      <c r="F76" s="18" t="s">
        <v>751</v>
      </c>
      <c r="G76" s="17" t="s">
        <v>720</v>
      </c>
      <c r="H76" s="22">
        <v>45000</v>
      </c>
      <c r="I76" s="22"/>
      <c r="J76" s="17" t="s">
        <v>752</v>
      </c>
      <c r="K76" s="13"/>
    </row>
    <row r="77" ht="69" hidden="1" customHeight="1" spans="1:11">
      <c r="A77" s="13">
        <v>11</v>
      </c>
      <c r="B77" s="17" t="s">
        <v>753</v>
      </c>
      <c r="C77" s="17" t="s">
        <v>754</v>
      </c>
      <c r="D77" s="17" t="s">
        <v>718</v>
      </c>
      <c r="E77" s="17" t="s">
        <v>488</v>
      </c>
      <c r="F77" s="18" t="s">
        <v>755</v>
      </c>
      <c r="G77" s="17" t="s">
        <v>615</v>
      </c>
      <c r="H77" s="22">
        <v>200000</v>
      </c>
      <c r="I77" s="22"/>
      <c r="J77" s="17" t="s">
        <v>752</v>
      </c>
      <c r="K77" s="13"/>
    </row>
    <row r="78" ht="69" hidden="1" customHeight="1" spans="1:11">
      <c r="A78" s="13">
        <v>12</v>
      </c>
      <c r="B78" s="17" t="s">
        <v>756</v>
      </c>
      <c r="C78" s="17" t="s">
        <v>757</v>
      </c>
      <c r="D78" s="17" t="s">
        <v>718</v>
      </c>
      <c r="E78" s="17" t="s">
        <v>482</v>
      </c>
      <c r="F78" s="18" t="s">
        <v>758</v>
      </c>
      <c r="G78" s="24" t="s">
        <v>732</v>
      </c>
      <c r="H78" s="22">
        <v>300000</v>
      </c>
      <c r="I78" s="22"/>
      <c r="J78" s="17" t="s">
        <v>759</v>
      </c>
      <c r="K78" s="13"/>
    </row>
    <row r="79" ht="90" hidden="1" customHeight="1" spans="1:11">
      <c r="A79" s="13">
        <v>13</v>
      </c>
      <c r="B79" s="17" t="s">
        <v>760</v>
      </c>
      <c r="C79" s="17" t="s">
        <v>761</v>
      </c>
      <c r="D79" s="17" t="s">
        <v>718</v>
      </c>
      <c r="E79" s="17" t="s">
        <v>498</v>
      </c>
      <c r="F79" s="18" t="s">
        <v>762</v>
      </c>
      <c r="G79" s="23" t="s">
        <v>732</v>
      </c>
      <c r="H79" s="22">
        <v>200000</v>
      </c>
      <c r="I79" s="22"/>
      <c r="J79" s="17" t="s">
        <v>725</v>
      </c>
      <c r="K79" s="13"/>
    </row>
    <row r="80" ht="110" hidden="1" customHeight="1" spans="1:11">
      <c r="A80" s="13">
        <v>14</v>
      </c>
      <c r="B80" s="17" t="s">
        <v>763</v>
      </c>
      <c r="C80" s="17" t="s">
        <v>764</v>
      </c>
      <c r="D80" s="17" t="s">
        <v>718</v>
      </c>
      <c r="E80" s="17" t="s">
        <v>498</v>
      </c>
      <c r="F80" s="18" t="s">
        <v>765</v>
      </c>
      <c r="G80" s="23" t="s">
        <v>633</v>
      </c>
      <c r="H80" s="22">
        <v>500000</v>
      </c>
      <c r="I80" s="22"/>
      <c r="J80" s="17" t="s">
        <v>752</v>
      </c>
      <c r="K80" s="13"/>
    </row>
    <row r="81" ht="83" hidden="1" customHeight="1" spans="1:11">
      <c r="A81" s="13">
        <v>15</v>
      </c>
      <c r="B81" s="17" t="s">
        <v>766</v>
      </c>
      <c r="C81" s="17" t="s">
        <v>767</v>
      </c>
      <c r="D81" s="17" t="s">
        <v>718</v>
      </c>
      <c r="E81" s="17" t="s">
        <v>498</v>
      </c>
      <c r="F81" s="18" t="s">
        <v>768</v>
      </c>
      <c r="G81" s="23" t="s">
        <v>732</v>
      </c>
      <c r="H81" s="22">
        <v>120000</v>
      </c>
      <c r="I81" s="22"/>
      <c r="J81" s="17" t="s">
        <v>752</v>
      </c>
      <c r="K81" s="13"/>
    </row>
    <row r="82" ht="83" hidden="1" customHeight="1" spans="1:11">
      <c r="A82" s="13">
        <v>16</v>
      </c>
      <c r="B82" s="17" t="s">
        <v>769</v>
      </c>
      <c r="C82" s="17" t="s">
        <v>770</v>
      </c>
      <c r="D82" s="17" t="s">
        <v>718</v>
      </c>
      <c r="E82" s="17" t="s">
        <v>498</v>
      </c>
      <c r="F82" s="18" t="s">
        <v>771</v>
      </c>
      <c r="G82" s="23" t="s">
        <v>772</v>
      </c>
      <c r="H82" s="22">
        <v>200000</v>
      </c>
      <c r="I82" s="22"/>
      <c r="J82" s="17" t="s">
        <v>752</v>
      </c>
      <c r="K82" s="13"/>
    </row>
    <row r="83" ht="100" hidden="1" customHeight="1" spans="1:11">
      <c r="A83" s="13">
        <v>17</v>
      </c>
      <c r="B83" s="17" t="s">
        <v>773</v>
      </c>
      <c r="C83" s="17" t="s">
        <v>774</v>
      </c>
      <c r="D83" s="17" t="s">
        <v>718</v>
      </c>
      <c r="E83" s="17" t="s">
        <v>498</v>
      </c>
      <c r="F83" s="18" t="s">
        <v>775</v>
      </c>
      <c r="G83" s="23" t="s">
        <v>732</v>
      </c>
      <c r="H83" s="22">
        <v>100000</v>
      </c>
      <c r="I83" s="22"/>
      <c r="J83" s="17" t="s">
        <v>752</v>
      </c>
      <c r="K83" s="13"/>
    </row>
    <row r="84" ht="163" hidden="1" customHeight="1" spans="1:11">
      <c r="A84" s="13">
        <v>18</v>
      </c>
      <c r="B84" s="17" t="s">
        <v>776</v>
      </c>
      <c r="C84" s="17" t="s">
        <v>777</v>
      </c>
      <c r="D84" s="17" t="s">
        <v>718</v>
      </c>
      <c r="E84" s="17" t="s">
        <v>498</v>
      </c>
      <c r="F84" s="18" t="s">
        <v>778</v>
      </c>
      <c r="G84" s="23" t="s">
        <v>732</v>
      </c>
      <c r="H84" s="22">
        <v>187000</v>
      </c>
      <c r="I84" s="22"/>
      <c r="J84" s="17" t="s">
        <v>752</v>
      </c>
      <c r="K84" s="13"/>
    </row>
    <row r="85" ht="82" hidden="1" customHeight="1" spans="1:11">
      <c r="A85" s="13">
        <v>19</v>
      </c>
      <c r="B85" s="17" t="s">
        <v>779</v>
      </c>
      <c r="C85" s="17" t="s">
        <v>780</v>
      </c>
      <c r="D85" s="17" t="s">
        <v>718</v>
      </c>
      <c r="E85" s="17" t="s">
        <v>509</v>
      </c>
      <c r="F85" s="18" t="s">
        <v>781</v>
      </c>
      <c r="G85" s="17" t="s">
        <v>720</v>
      </c>
      <c r="H85" s="22">
        <v>200000</v>
      </c>
      <c r="I85" s="22"/>
      <c r="J85" s="17" t="s">
        <v>782</v>
      </c>
      <c r="K85" s="13"/>
    </row>
    <row r="86" ht="214" hidden="1" customHeight="1" spans="1:11">
      <c r="A86" s="13">
        <v>20</v>
      </c>
      <c r="B86" s="17" t="s">
        <v>783</v>
      </c>
      <c r="C86" s="17" t="s">
        <v>784</v>
      </c>
      <c r="D86" s="17" t="s">
        <v>718</v>
      </c>
      <c r="E86" s="17" t="s">
        <v>498</v>
      </c>
      <c r="F86" s="18" t="s">
        <v>785</v>
      </c>
      <c r="G86" s="23" t="s">
        <v>633</v>
      </c>
      <c r="H86" s="22">
        <v>106600</v>
      </c>
      <c r="I86" s="22"/>
      <c r="J86" s="17" t="s">
        <v>752</v>
      </c>
      <c r="K86" s="13"/>
    </row>
    <row r="87" ht="92" hidden="1" customHeight="1" spans="1:11">
      <c r="A87" s="13">
        <v>21</v>
      </c>
      <c r="B87" s="17" t="s">
        <v>786</v>
      </c>
      <c r="C87" s="17" t="s">
        <v>787</v>
      </c>
      <c r="D87" s="17" t="s">
        <v>718</v>
      </c>
      <c r="E87" s="17" t="s">
        <v>498</v>
      </c>
      <c r="F87" s="18" t="s">
        <v>788</v>
      </c>
      <c r="G87" s="23" t="s">
        <v>620</v>
      </c>
      <c r="H87" s="22">
        <v>500000</v>
      </c>
      <c r="I87" s="22"/>
      <c r="J87" s="17" t="s">
        <v>752</v>
      </c>
      <c r="K87" s="13"/>
    </row>
    <row r="88" ht="92" hidden="1" customHeight="1" spans="1:11">
      <c r="A88" s="13">
        <v>22</v>
      </c>
      <c r="B88" s="17" t="s">
        <v>789</v>
      </c>
      <c r="C88" s="17" t="s">
        <v>790</v>
      </c>
      <c r="D88" s="17" t="s">
        <v>718</v>
      </c>
      <c r="E88" s="17" t="s">
        <v>498</v>
      </c>
      <c r="F88" s="18" t="s">
        <v>791</v>
      </c>
      <c r="G88" s="23" t="s">
        <v>732</v>
      </c>
      <c r="H88" s="22">
        <v>200000</v>
      </c>
      <c r="I88" s="22"/>
      <c r="J88" s="17" t="s">
        <v>752</v>
      </c>
      <c r="K88" s="13"/>
    </row>
    <row r="89" ht="92" hidden="1" customHeight="1" spans="1:11">
      <c r="A89" s="13">
        <v>23</v>
      </c>
      <c r="B89" s="17" t="s">
        <v>792</v>
      </c>
      <c r="C89" s="17" t="s">
        <v>793</v>
      </c>
      <c r="D89" s="17" t="s">
        <v>613</v>
      </c>
      <c r="E89" s="17" t="s">
        <v>509</v>
      </c>
      <c r="F89" s="18" t="s">
        <v>794</v>
      </c>
      <c r="G89" s="17" t="s">
        <v>720</v>
      </c>
      <c r="H89" s="22">
        <v>72000</v>
      </c>
      <c r="I89" s="22"/>
      <c r="J89" s="17" t="s">
        <v>752</v>
      </c>
      <c r="K89" s="13"/>
    </row>
    <row r="90" ht="92" hidden="1" customHeight="1" spans="1:11">
      <c r="A90" s="13">
        <v>24</v>
      </c>
      <c r="B90" s="17" t="s">
        <v>795</v>
      </c>
      <c r="C90" s="17" t="s">
        <v>796</v>
      </c>
      <c r="D90" s="17" t="s">
        <v>613</v>
      </c>
      <c r="E90" s="17" t="s">
        <v>509</v>
      </c>
      <c r="F90" s="18" t="s">
        <v>797</v>
      </c>
      <c r="G90" s="17" t="s">
        <v>739</v>
      </c>
      <c r="H90" s="22">
        <v>60000</v>
      </c>
      <c r="I90" s="22"/>
      <c r="J90" s="17" t="s">
        <v>782</v>
      </c>
      <c r="K90" s="13"/>
    </row>
    <row r="91" ht="81" hidden="1" customHeight="1" spans="1:11">
      <c r="A91" s="13">
        <v>25</v>
      </c>
      <c r="B91" s="17" t="s">
        <v>798</v>
      </c>
      <c r="C91" s="17" t="s">
        <v>799</v>
      </c>
      <c r="D91" s="17" t="s">
        <v>613</v>
      </c>
      <c r="E91" s="17" t="s">
        <v>509</v>
      </c>
      <c r="F91" s="18" t="s">
        <v>800</v>
      </c>
      <c r="G91" s="17" t="s">
        <v>739</v>
      </c>
      <c r="H91" s="22">
        <v>35000</v>
      </c>
      <c r="I91" s="22"/>
      <c r="J91" s="17" t="s">
        <v>752</v>
      </c>
      <c r="K91" s="13"/>
    </row>
    <row r="92" ht="88" customHeight="1" spans="1:11">
      <c r="A92" s="13">
        <v>26</v>
      </c>
      <c r="B92" s="17" t="s">
        <v>801</v>
      </c>
      <c r="C92" s="17" t="s">
        <v>802</v>
      </c>
      <c r="D92" s="17" t="s">
        <v>613</v>
      </c>
      <c r="E92" s="17" t="s">
        <v>509</v>
      </c>
      <c r="F92" s="18" t="s">
        <v>803</v>
      </c>
      <c r="G92" s="17" t="s">
        <v>732</v>
      </c>
      <c r="H92" s="22">
        <v>1000000</v>
      </c>
      <c r="I92" s="22"/>
      <c r="J92" s="17" t="s">
        <v>804</v>
      </c>
      <c r="K92" s="13"/>
    </row>
    <row r="93" ht="88" hidden="1" customHeight="1" spans="1:11">
      <c r="A93" s="13">
        <v>27</v>
      </c>
      <c r="B93" s="17" t="s">
        <v>805</v>
      </c>
      <c r="C93" s="17" t="s">
        <v>806</v>
      </c>
      <c r="D93" s="17" t="s">
        <v>613</v>
      </c>
      <c r="E93" s="17" t="s">
        <v>488</v>
      </c>
      <c r="F93" s="18" t="s">
        <v>807</v>
      </c>
      <c r="G93" s="17" t="s">
        <v>620</v>
      </c>
      <c r="H93" s="22">
        <v>58000</v>
      </c>
      <c r="I93" s="22"/>
      <c r="J93" s="17" t="s">
        <v>752</v>
      </c>
      <c r="K93" s="13"/>
    </row>
    <row r="94" ht="88" hidden="1" customHeight="1" spans="1:11">
      <c r="A94" s="13">
        <v>28</v>
      </c>
      <c r="B94" s="17" t="s">
        <v>808</v>
      </c>
      <c r="C94" s="17" t="s">
        <v>809</v>
      </c>
      <c r="D94" s="17" t="s">
        <v>613</v>
      </c>
      <c r="E94" s="17" t="s">
        <v>488</v>
      </c>
      <c r="F94" s="25" t="s">
        <v>810</v>
      </c>
      <c r="G94" s="17" t="s">
        <v>633</v>
      </c>
      <c r="H94" s="22">
        <v>200000</v>
      </c>
      <c r="I94" s="22"/>
      <c r="J94" s="17" t="s">
        <v>752</v>
      </c>
      <c r="K94" s="13"/>
    </row>
    <row r="95" ht="88" hidden="1" customHeight="1" spans="1:11">
      <c r="A95" s="13">
        <v>29</v>
      </c>
      <c r="B95" s="17" t="s">
        <v>811</v>
      </c>
      <c r="C95" s="17" t="s">
        <v>482</v>
      </c>
      <c r="D95" s="17" t="s">
        <v>613</v>
      </c>
      <c r="E95" s="17" t="s">
        <v>482</v>
      </c>
      <c r="F95" s="25" t="s">
        <v>812</v>
      </c>
      <c r="G95" s="24" t="s">
        <v>732</v>
      </c>
      <c r="H95" s="22">
        <v>102801</v>
      </c>
      <c r="I95" s="22"/>
      <c r="J95" s="17" t="s">
        <v>759</v>
      </c>
      <c r="K95" s="13"/>
    </row>
    <row r="96" ht="85" hidden="1" customHeight="1" spans="1:11">
      <c r="A96" s="13">
        <v>30</v>
      </c>
      <c r="B96" s="17" t="s">
        <v>813</v>
      </c>
      <c r="C96" s="17" t="s">
        <v>482</v>
      </c>
      <c r="D96" s="17" t="s">
        <v>613</v>
      </c>
      <c r="E96" s="17" t="s">
        <v>482</v>
      </c>
      <c r="F96" s="25" t="s">
        <v>814</v>
      </c>
      <c r="G96" s="24" t="s">
        <v>732</v>
      </c>
      <c r="H96" s="22">
        <v>100000</v>
      </c>
      <c r="I96" s="22"/>
      <c r="J96" s="17" t="s">
        <v>759</v>
      </c>
      <c r="K96" s="13"/>
    </row>
    <row r="97" ht="85" hidden="1" customHeight="1" spans="1:11">
      <c r="A97" s="13">
        <v>31</v>
      </c>
      <c r="B97" s="17" t="s">
        <v>815</v>
      </c>
      <c r="C97" s="17" t="s">
        <v>482</v>
      </c>
      <c r="D97" s="17" t="s">
        <v>613</v>
      </c>
      <c r="E97" s="17" t="s">
        <v>482</v>
      </c>
      <c r="F97" s="25" t="s">
        <v>816</v>
      </c>
      <c r="G97" s="24" t="s">
        <v>732</v>
      </c>
      <c r="H97" s="22">
        <v>100000</v>
      </c>
      <c r="I97" s="22"/>
      <c r="J97" s="17" t="s">
        <v>759</v>
      </c>
      <c r="K97" s="13"/>
    </row>
    <row r="98" ht="85" hidden="1" customHeight="1" spans="1:11">
      <c r="A98" s="13">
        <v>32</v>
      </c>
      <c r="B98" s="17" t="s">
        <v>817</v>
      </c>
      <c r="C98" s="17" t="s">
        <v>754</v>
      </c>
      <c r="D98" s="17" t="s">
        <v>613</v>
      </c>
      <c r="E98" s="17" t="s">
        <v>488</v>
      </c>
      <c r="F98" s="25" t="s">
        <v>818</v>
      </c>
      <c r="G98" s="17" t="s">
        <v>615</v>
      </c>
      <c r="H98" s="22">
        <v>150000</v>
      </c>
      <c r="I98" s="22"/>
      <c r="J98" s="17" t="s">
        <v>746</v>
      </c>
      <c r="K98" s="13"/>
    </row>
    <row r="99" ht="36" customHeight="1" spans="1:11">
      <c r="A99" s="16" t="str">
        <f>"战略性新兴产业（"&amp;COUNT(A100:A129)&amp;"个）"</f>
        <v>战略性新兴产业（27个）</v>
      </c>
      <c r="B99" s="16"/>
      <c r="C99" s="16"/>
      <c r="D99" s="16"/>
      <c r="E99" s="16"/>
      <c r="F99" s="16"/>
      <c r="G99" s="13"/>
      <c r="H99" s="14">
        <f>H100+H116+H124</f>
        <v>3853584</v>
      </c>
      <c r="I99" s="14">
        <f>I100+I116+I124</f>
        <v>742900</v>
      </c>
      <c r="J99" s="13"/>
      <c r="K99" s="13"/>
    </row>
    <row r="100" ht="36" customHeight="1" spans="1:11">
      <c r="A100" s="16" t="str">
        <f>"续建项目（"&amp;COUNT(A101:A115)&amp;"个）"</f>
        <v>续建项目（15个）</v>
      </c>
      <c r="B100" s="16"/>
      <c r="C100" s="16"/>
      <c r="D100" s="16"/>
      <c r="E100" s="16"/>
      <c r="F100" s="16"/>
      <c r="G100" s="13"/>
      <c r="H100" s="14">
        <f>SUM(H101:H115)</f>
        <v>2365228</v>
      </c>
      <c r="I100" s="14">
        <f>SUM(I101:I115)</f>
        <v>490000</v>
      </c>
      <c r="J100" s="13"/>
      <c r="K100" s="13"/>
    </row>
    <row r="101" ht="158" hidden="1" customHeight="1" spans="1:11">
      <c r="A101" s="21">
        <v>1</v>
      </c>
      <c r="B101" s="17" t="s">
        <v>819</v>
      </c>
      <c r="C101" s="17" t="s">
        <v>820</v>
      </c>
      <c r="D101" s="17" t="s">
        <v>481</v>
      </c>
      <c r="E101" s="17" t="s">
        <v>564</v>
      </c>
      <c r="F101" s="18" t="s">
        <v>821</v>
      </c>
      <c r="G101" s="19" t="s">
        <v>544</v>
      </c>
      <c r="H101" s="22">
        <v>73600</v>
      </c>
      <c r="I101" s="22">
        <v>25000</v>
      </c>
      <c r="J101" s="17" t="s">
        <v>822</v>
      </c>
      <c r="K101" s="13"/>
    </row>
    <row r="102" ht="163" hidden="1" customHeight="1" spans="1:11">
      <c r="A102" s="21">
        <v>2</v>
      </c>
      <c r="B102" s="17" t="s">
        <v>823</v>
      </c>
      <c r="C102" s="17" t="s">
        <v>824</v>
      </c>
      <c r="D102" s="17" t="s">
        <v>481</v>
      </c>
      <c r="E102" s="17" t="s">
        <v>482</v>
      </c>
      <c r="F102" s="18" t="s">
        <v>825</v>
      </c>
      <c r="G102" s="19" t="s">
        <v>500</v>
      </c>
      <c r="H102" s="22">
        <v>50000</v>
      </c>
      <c r="I102" s="22">
        <v>20000</v>
      </c>
      <c r="J102" s="17" t="s">
        <v>826</v>
      </c>
      <c r="K102" s="13"/>
    </row>
    <row r="103" ht="186" hidden="1" customHeight="1" spans="1:11">
      <c r="A103" s="21">
        <v>3</v>
      </c>
      <c r="B103" s="17" t="s">
        <v>827</v>
      </c>
      <c r="C103" s="17" t="s">
        <v>828</v>
      </c>
      <c r="D103" s="17" t="s">
        <v>481</v>
      </c>
      <c r="E103" s="17" t="s">
        <v>482</v>
      </c>
      <c r="F103" s="18" t="s">
        <v>829</v>
      </c>
      <c r="G103" s="19" t="s">
        <v>544</v>
      </c>
      <c r="H103" s="22">
        <v>15000</v>
      </c>
      <c r="I103" s="22">
        <v>5000</v>
      </c>
      <c r="J103" s="17" t="s">
        <v>830</v>
      </c>
      <c r="K103" s="13"/>
    </row>
    <row r="104" ht="186" hidden="1" customHeight="1" spans="1:11">
      <c r="A104" s="21">
        <v>4</v>
      </c>
      <c r="B104" s="17" t="s">
        <v>831</v>
      </c>
      <c r="C104" s="17" t="s">
        <v>832</v>
      </c>
      <c r="D104" s="17" t="s">
        <v>481</v>
      </c>
      <c r="E104" s="17" t="s">
        <v>482</v>
      </c>
      <c r="F104" s="18" t="s">
        <v>833</v>
      </c>
      <c r="G104" s="19" t="s">
        <v>500</v>
      </c>
      <c r="H104" s="22">
        <v>45000</v>
      </c>
      <c r="I104" s="22">
        <v>25000</v>
      </c>
      <c r="J104" s="17" t="s">
        <v>834</v>
      </c>
      <c r="K104" s="13"/>
    </row>
    <row r="105" ht="106" hidden="1" customHeight="1" spans="1:11">
      <c r="A105" s="21">
        <v>5</v>
      </c>
      <c r="B105" s="17" t="s">
        <v>835</v>
      </c>
      <c r="C105" s="17" t="s">
        <v>836</v>
      </c>
      <c r="D105" s="17" t="s">
        <v>481</v>
      </c>
      <c r="E105" s="17" t="s">
        <v>509</v>
      </c>
      <c r="F105" s="18" t="s">
        <v>837</v>
      </c>
      <c r="G105" s="19" t="s">
        <v>500</v>
      </c>
      <c r="H105" s="22">
        <v>96916</v>
      </c>
      <c r="I105" s="22">
        <v>30000</v>
      </c>
      <c r="J105" s="17" t="s">
        <v>838</v>
      </c>
      <c r="K105" s="13"/>
    </row>
    <row r="106" ht="106" hidden="1" customHeight="1" spans="1:11">
      <c r="A106" s="21">
        <v>6</v>
      </c>
      <c r="B106" s="17" t="s">
        <v>839</v>
      </c>
      <c r="C106" s="17" t="s">
        <v>840</v>
      </c>
      <c r="D106" s="17" t="s">
        <v>481</v>
      </c>
      <c r="E106" s="17" t="s">
        <v>509</v>
      </c>
      <c r="F106" s="18" t="s">
        <v>841</v>
      </c>
      <c r="G106" s="19" t="s">
        <v>484</v>
      </c>
      <c r="H106" s="22">
        <v>98000</v>
      </c>
      <c r="I106" s="22">
        <v>20000</v>
      </c>
      <c r="J106" s="17" t="s">
        <v>511</v>
      </c>
      <c r="K106" s="13"/>
    </row>
    <row r="107" ht="144" hidden="1" customHeight="1" spans="1:11">
      <c r="A107" s="21">
        <v>7</v>
      </c>
      <c r="B107" s="17" t="s">
        <v>842</v>
      </c>
      <c r="C107" s="17" t="s">
        <v>843</v>
      </c>
      <c r="D107" s="17" t="s">
        <v>481</v>
      </c>
      <c r="E107" s="17" t="s">
        <v>564</v>
      </c>
      <c r="F107" s="18" t="s">
        <v>844</v>
      </c>
      <c r="G107" s="19" t="s">
        <v>494</v>
      </c>
      <c r="H107" s="22">
        <v>26000</v>
      </c>
      <c r="I107" s="22">
        <v>10000</v>
      </c>
      <c r="J107" s="17" t="s">
        <v>845</v>
      </c>
      <c r="K107" s="13"/>
    </row>
    <row r="108" ht="144" hidden="1" customHeight="1" spans="1:11">
      <c r="A108" s="21">
        <v>8</v>
      </c>
      <c r="B108" s="17" t="s">
        <v>846</v>
      </c>
      <c r="C108" s="17" t="s">
        <v>847</v>
      </c>
      <c r="D108" s="17" t="s">
        <v>481</v>
      </c>
      <c r="E108" s="17" t="s">
        <v>498</v>
      </c>
      <c r="F108" s="18" t="s">
        <v>848</v>
      </c>
      <c r="G108" s="19" t="s">
        <v>500</v>
      </c>
      <c r="H108" s="22">
        <v>100000</v>
      </c>
      <c r="I108" s="22">
        <v>40000</v>
      </c>
      <c r="J108" s="17" t="s">
        <v>849</v>
      </c>
      <c r="K108" s="13"/>
    </row>
    <row r="109" ht="91" hidden="1" customHeight="1" spans="1:11">
      <c r="A109" s="21">
        <v>9</v>
      </c>
      <c r="B109" s="17" t="s">
        <v>850</v>
      </c>
      <c r="C109" s="17" t="s">
        <v>851</v>
      </c>
      <c r="D109" s="17" t="s">
        <v>481</v>
      </c>
      <c r="E109" s="17" t="s">
        <v>509</v>
      </c>
      <c r="F109" s="18" t="s">
        <v>852</v>
      </c>
      <c r="G109" s="19" t="s">
        <v>500</v>
      </c>
      <c r="H109" s="22">
        <v>27000</v>
      </c>
      <c r="I109" s="22">
        <v>15000</v>
      </c>
      <c r="J109" s="17" t="s">
        <v>853</v>
      </c>
      <c r="K109" s="13"/>
    </row>
    <row r="110" ht="151" customHeight="1" spans="1:11">
      <c r="A110" s="21">
        <v>10</v>
      </c>
      <c r="B110" s="17" t="s">
        <v>854</v>
      </c>
      <c r="C110" s="17" t="s">
        <v>820</v>
      </c>
      <c r="D110" s="17" t="s">
        <v>481</v>
      </c>
      <c r="E110" s="17" t="s">
        <v>564</v>
      </c>
      <c r="F110" s="18" t="s">
        <v>855</v>
      </c>
      <c r="G110" s="19" t="s">
        <v>856</v>
      </c>
      <c r="H110" s="22">
        <v>1000000</v>
      </c>
      <c r="I110" s="22">
        <v>150000</v>
      </c>
      <c r="J110" s="17" t="s">
        <v>857</v>
      </c>
      <c r="K110" s="13"/>
    </row>
    <row r="111" ht="180" hidden="1" customHeight="1" spans="1:11">
      <c r="A111" s="21">
        <v>11</v>
      </c>
      <c r="B111" s="17" t="s">
        <v>858</v>
      </c>
      <c r="C111" s="17" t="s">
        <v>859</v>
      </c>
      <c r="D111" s="17" t="s">
        <v>481</v>
      </c>
      <c r="E111" s="17" t="s">
        <v>498</v>
      </c>
      <c r="F111" s="18" t="s">
        <v>860</v>
      </c>
      <c r="G111" s="19" t="s">
        <v>544</v>
      </c>
      <c r="H111" s="22">
        <v>300000</v>
      </c>
      <c r="I111" s="22">
        <v>60000</v>
      </c>
      <c r="J111" s="17" t="s">
        <v>861</v>
      </c>
      <c r="K111" s="13"/>
    </row>
    <row r="112" ht="211" hidden="1" customHeight="1" spans="1:11">
      <c r="A112" s="21">
        <v>12</v>
      </c>
      <c r="B112" s="17" t="s">
        <v>862</v>
      </c>
      <c r="C112" s="17" t="s">
        <v>863</v>
      </c>
      <c r="D112" s="17" t="s">
        <v>481</v>
      </c>
      <c r="E112" s="17" t="s">
        <v>482</v>
      </c>
      <c r="F112" s="18" t="s">
        <v>864</v>
      </c>
      <c r="G112" s="19" t="s">
        <v>515</v>
      </c>
      <c r="H112" s="22">
        <v>20000</v>
      </c>
      <c r="I112" s="22">
        <v>8000</v>
      </c>
      <c r="J112" s="17" t="s">
        <v>865</v>
      </c>
      <c r="K112" s="13"/>
    </row>
    <row r="113" ht="128" hidden="1" customHeight="1" spans="1:11">
      <c r="A113" s="21">
        <v>13</v>
      </c>
      <c r="B113" s="17" t="s">
        <v>866</v>
      </c>
      <c r="C113" s="17" t="s">
        <v>867</v>
      </c>
      <c r="D113" s="17" t="s">
        <v>481</v>
      </c>
      <c r="E113" s="17" t="s">
        <v>564</v>
      </c>
      <c r="F113" s="18" t="s">
        <v>868</v>
      </c>
      <c r="G113" s="19" t="s">
        <v>494</v>
      </c>
      <c r="H113" s="22">
        <v>190000</v>
      </c>
      <c r="I113" s="22">
        <v>57000</v>
      </c>
      <c r="J113" s="17" t="s">
        <v>869</v>
      </c>
      <c r="K113" s="13"/>
    </row>
    <row r="114" ht="128" hidden="1" customHeight="1" spans="1:11">
      <c r="A114" s="21">
        <v>14</v>
      </c>
      <c r="B114" s="17" t="s">
        <v>870</v>
      </c>
      <c r="C114" s="17" t="s">
        <v>840</v>
      </c>
      <c r="D114" s="17" t="s">
        <v>481</v>
      </c>
      <c r="E114" s="17" t="s">
        <v>509</v>
      </c>
      <c r="F114" s="18" t="s">
        <v>871</v>
      </c>
      <c r="G114" s="19" t="s">
        <v>596</v>
      </c>
      <c r="H114" s="22">
        <v>284000</v>
      </c>
      <c r="I114" s="22">
        <v>20000</v>
      </c>
      <c r="J114" s="17" t="s">
        <v>511</v>
      </c>
      <c r="K114" s="13"/>
    </row>
    <row r="115" ht="107" hidden="1" customHeight="1" spans="1:11">
      <c r="A115" s="21">
        <v>15</v>
      </c>
      <c r="B115" s="17" t="s">
        <v>872</v>
      </c>
      <c r="C115" s="17" t="s">
        <v>873</v>
      </c>
      <c r="D115" s="17" t="s">
        <v>481</v>
      </c>
      <c r="E115" s="17" t="s">
        <v>509</v>
      </c>
      <c r="F115" s="18" t="s">
        <v>874</v>
      </c>
      <c r="G115" s="19" t="s">
        <v>500</v>
      </c>
      <c r="H115" s="22">
        <v>39712</v>
      </c>
      <c r="I115" s="22">
        <v>5000</v>
      </c>
      <c r="J115" s="17" t="s">
        <v>875</v>
      </c>
      <c r="K115" s="13"/>
    </row>
    <row r="116" ht="36" hidden="1" customHeight="1" spans="1:11">
      <c r="A116" s="16" t="str">
        <f>"新建项目（"&amp;COUNT(A117:A123)&amp;"个）"</f>
        <v>新建项目（7个）</v>
      </c>
      <c r="B116" s="16"/>
      <c r="C116" s="16"/>
      <c r="D116" s="16"/>
      <c r="E116" s="16"/>
      <c r="F116" s="16"/>
      <c r="G116" s="13"/>
      <c r="H116" s="14">
        <f>SUM(H117:H123)</f>
        <v>817900</v>
      </c>
      <c r="I116" s="14">
        <f>SUM(I117:I123)</f>
        <v>252900</v>
      </c>
      <c r="J116" s="13"/>
      <c r="K116" s="13"/>
    </row>
    <row r="117" ht="112" hidden="1" customHeight="1" spans="1:11">
      <c r="A117" s="21">
        <v>1</v>
      </c>
      <c r="B117" s="17" t="s">
        <v>876</v>
      </c>
      <c r="C117" s="17" t="s">
        <v>840</v>
      </c>
      <c r="D117" s="17" t="s">
        <v>613</v>
      </c>
      <c r="E117" s="17" t="s">
        <v>509</v>
      </c>
      <c r="F117" s="18" t="s">
        <v>877</v>
      </c>
      <c r="G117" s="19" t="s">
        <v>633</v>
      </c>
      <c r="H117" s="22">
        <v>202100</v>
      </c>
      <c r="I117" s="22">
        <v>50000</v>
      </c>
      <c r="J117" s="17" t="s">
        <v>645</v>
      </c>
      <c r="K117" s="13"/>
    </row>
    <row r="118" ht="112" hidden="1" customHeight="1" spans="1:11">
      <c r="A118" s="21">
        <v>2</v>
      </c>
      <c r="B118" s="17" t="s">
        <v>878</v>
      </c>
      <c r="C118" s="17" t="s">
        <v>879</v>
      </c>
      <c r="D118" s="17" t="s">
        <v>613</v>
      </c>
      <c r="E118" s="17" t="s">
        <v>498</v>
      </c>
      <c r="F118" s="18" t="s">
        <v>880</v>
      </c>
      <c r="G118" s="19" t="s">
        <v>620</v>
      </c>
      <c r="H118" s="22">
        <v>100000</v>
      </c>
      <c r="I118" s="22">
        <v>50000</v>
      </c>
      <c r="J118" s="17" t="s">
        <v>881</v>
      </c>
      <c r="K118" s="13"/>
    </row>
    <row r="119" ht="148" hidden="1" customHeight="1" spans="1:11">
      <c r="A119" s="21">
        <v>3</v>
      </c>
      <c r="B119" s="17" t="s">
        <v>882</v>
      </c>
      <c r="C119" s="17" t="s">
        <v>820</v>
      </c>
      <c r="D119" s="17" t="s">
        <v>613</v>
      </c>
      <c r="E119" s="17" t="s">
        <v>564</v>
      </c>
      <c r="F119" s="18" t="s">
        <v>883</v>
      </c>
      <c r="G119" s="19" t="s">
        <v>615</v>
      </c>
      <c r="H119" s="22">
        <v>140000</v>
      </c>
      <c r="I119" s="22">
        <v>28000</v>
      </c>
      <c r="J119" s="17" t="s">
        <v>884</v>
      </c>
      <c r="K119" s="13"/>
    </row>
    <row r="120" ht="113" hidden="1" customHeight="1" spans="1:11">
      <c r="A120" s="21">
        <v>4</v>
      </c>
      <c r="B120" s="17" t="s">
        <v>885</v>
      </c>
      <c r="C120" s="17" t="s">
        <v>886</v>
      </c>
      <c r="D120" s="17" t="s">
        <v>613</v>
      </c>
      <c r="E120" s="17" t="s">
        <v>488</v>
      </c>
      <c r="F120" s="18" t="s">
        <v>887</v>
      </c>
      <c r="G120" s="19" t="s">
        <v>633</v>
      </c>
      <c r="H120" s="22">
        <v>71800</v>
      </c>
      <c r="I120" s="22">
        <v>23900</v>
      </c>
      <c r="J120" s="17" t="s">
        <v>637</v>
      </c>
      <c r="K120" s="13"/>
    </row>
    <row r="121" ht="113" hidden="1" customHeight="1" spans="1:11">
      <c r="A121" s="21">
        <v>5</v>
      </c>
      <c r="B121" s="17" t="s">
        <v>888</v>
      </c>
      <c r="C121" s="17" t="s">
        <v>754</v>
      </c>
      <c r="D121" s="17" t="s">
        <v>613</v>
      </c>
      <c r="E121" s="17" t="s">
        <v>488</v>
      </c>
      <c r="F121" s="18" t="s">
        <v>889</v>
      </c>
      <c r="G121" s="19" t="s">
        <v>633</v>
      </c>
      <c r="H121" s="22">
        <v>173000</v>
      </c>
      <c r="I121" s="22">
        <v>69000</v>
      </c>
      <c r="J121" s="17" t="s">
        <v>890</v>
      </c>
      <c r="K121" s="13"/>
    </row>
    <row r="122" ht="163" hidden="1" customHeight="1" spans="1:11">
      <c r="A122" s="21">
        <v>6</v>
      </c>
      <c r="B122" s="17" t="s">
        <v>891</v>
      </c>
      <c r="C122" s="17" t="s">
        <v>892</v>
      </c>
      <c r="D122" s="17" t="s">
        <v>613</v>
      </c>
      <c r="E122" s="17" t="s">
        <v>564</v>
      </c>
      <c r="F122" s="18" t="s">
        <v>893</v>
      </c>
      <c r="G122" s="19" t="s">
        <v>620</v>
      </c>
      <c r="H122" s="22">
        <v>50000</v>
      </c>
      <c r="I122" s="22">
        <v>12000</v>
      </c>
      <c r="J122" s="17" t="s">
        <v>894</v>
      </c>
      <c r="K122" s="13"/>
    </row>
    <row r="123" ht="125" hidden="1" customHeight="1" spans="1:11">
      <c r="A123" s="21">
        <v>7</v>
      </c>
      <c r="B123" s="17" t="s">
        <v>895</v>
      </c>
      <c r="C123" s="17" t="s">
        <v>896</v>
      </c>
      <c r="D123" s="17" t="s">
        <v>613</v>
      </c>
      <c r="E123" s="17" t="s">
        <v>564</v>
      </c>
      <c r="F123" s="18" t="s">
        <v>897</v>
      </c>
      <c r="G123" s="19" t="s">
        <v>615</v>
      </c>
      <c r="H123" s="22">
        <v>81000</v>
      </c>
      <c r="I123" s="22">
        <v>20000</v>
      </c>
      <c r="J123" s="17" t="s">
        <v>898</v>
      </c>
      <c r="K123" s="13"/>
    </row>
    <row r="124" ht="36" hidden="1" customHeight="1" spans="1:11">
      <c r="A124" s="16" t="str">
        <f>"前期项目（"&amp;COUNT(A125:A129)&amp;"个）"</f>
        <v>前期项目（5个）</v>
      </c>
      <c r="B124" s="16"/>
      <c r="C124" s="16"/>
      <c r="D124" s="16"/>
      <c r="E124" s="16"/>
      <c r="F124" s="16"/>
      <c r="G124" s="13"/>
      <c r="H124" s="14">
        <f>SUM(H125:H129)</f>
        <v>670456</v>
      </c>
      <c r="I124" s="14"/>
      <c r="J124" s="13"/>
      <c r="K124" s="13"/>
    </row>
    <row r="125" ht="99" hidden="1" customHeight="1" spans="1:11">
      <c r="A125" s="17">
        <v>1</v>
      </c>
      <c r="B125" s="17" t="s">
        <v>899</v>
      </c>
      <c r="C125" s="17" t="s">
        <v>717</v>
      </c>
      <c r="D125" s="17" t="s">
        <v>718</v>
      </c>
      <c r="E125" s="17" t="s">
        <v>564</v>
      </c>
      <c r="F125" s="18" t="s">
        <v>900</v>
      </c>
      <c r="G125" s="17" t="s">
        <v>720</v>
      </c>
      <c r="H125" s="22">
        <v>10000</v>
      </c>
      <c r="I125" s="22"/>
      <c r="J125" s="17" t="s">
        <v>901</v>
      </c>
      <c r="K125" s="13"/>
    </row>
    <row r="126" ht="99" hidden="1" customHeight="1" spans="1:11">
      <c r="A126" s="17">
        <v>2</v>
      </c>
      <c r="B126" s="17" t="s">
        <v>902</v>
      </c>
      <c r="C126" s="17" t="s">
        <v>903</v>
      </c>
      <c r="D126" s="17" t="s">
        <v>718</v>
      </c>
      <c r="E126" s="17" t="s">
        <v>509</v>
      </c>
      <c r="F126" s="18" t="s">
        <v>904</v>
      </c>
      <c r="G126" s="17" t="s">
        <v>732</v>
      </c>
      <c r="H126" s="22">
        <v>476000</v>
      </c>
      <c r="I126" s="22"/>
      <c r="J126" s="17" t="s">
        <v>905</v>
      </c>
      <c r="K126" s="13"/>
    </row>
    <row r="127" ht="99" hidden="1" customHeight="1" spans="1:11">
      <c r="A127" s="17">
        <v>3</v>
      </c>
      <c r="B127" s="17" t="s">
        <v>906</v>
      </c>
      <c r="C127" s="17" t="s">
        <v>907</v>
      </c>
      <c r="D127" s="17" t="s">
        <v>718</v>
      </c>
      <c r="E127" s="17" t="s">
        <v>498</v>
      </c>
      <c r="F127" s="18" t="s">
        <v>908</v>
      </c>
      <c r="G127" s="23" t="s">
        <v>772</v>
      </c>
      <c r="H127" s="22">
        <v>50000</v>
      </c>
      <c r="I127" s="22"/>
      <c r="J127" s="17" t="s">
        <v>752</v>
      </c>
      <c r="K127" s="13"/>
    </row>
    <row r="128" ht="99" hidden="1" customHeight="1" spans="1:11">
      <c r="A128" s="17">
        <v>4</v>
      </c>
      <c r="B128" s="17" t="s">
        <v>909</v>
      </c>
      <c r="C128" s="17" t="s">
        <v>910</v>
      </c>
      <c r="D128" s="17" t="s">
        <v>613</v>
      </c>
      <c r="E128" s="17" t="s">
        <v>509</v>
      </c>
      <c r="F128" s="18" t="s">
        <v>911</v>
      </c>
      <c r="G128" s="17" t="s">
        <v>739</v>
      </c>
      <c r="H128" s="22">
        <v>6456</v>
      </c>
      <c r="I128" s="22"/>
      <c r="J128" s="17" t="s">
        <v>912</v>
      </c>
      <c r="K128" s="13"/>
    </row>
    <row r="129" ht="99" hidden="1" customHeight="1" spans="1:11">
      <c r="A129" s="17">
        <v>5</v>
      </c>
      <c r="B129" s="17" t="s">
        <v>913</v>
      </c>
      <c r="C129" s="17" t="s">
        <v>914</v>
      </c>
      <c r="D129" s="17" t="s">
        <v>613</v>
      </c>
      <c r="E129" s="17" t="s">
        <v>488</v>
      </c>
      <c r="F129" s="18" t="s">
        <v>915</v>
      </c>
      <c r="G129" s="17" t="s">
        <v>633</v>
      </c>
      <c r="H129" s="22">
        <v>128000</v>
      </c>
      <c r="I129" s="22"/>
      <c r="J129" s="17" t="s">
        <v>746</v>
      </c>
      <c r="K129" s="13"/>
    </row>
    <row r="130" ht="36" hidden="1" customHeight="1" spans="1:11">
      <c r="A130" s="16" t="str">
        <f>"技改和园区提升（"&amp;COUNT(A131:A132)&amp;"个）"</f>
        <v>技改和园区提升（1个）</v>
      </c>
      <c r="B130" s="16"/>
      <c r="C130" s="16"/>
      <c r="D130" s="16"/>
      <c r="E130" s="16"/>
      <c r="F130" s="16"/>
      <c r="G130" s="13"/>
      <c r="H130" s="14">
        <f>H131</f>
        <v>3900</v>
      </c>
      <c r="I130" s="14">
        <f>I131</f>
        <v>3900</v>
      </c>
      <c r="J130" s="13"/>
      <c r="K130" s="13"/>
    </row>
    <row r="131" ht="36" hidden="1" customHeight="1" spans="1:11">
      <c r="A131" s="16" t="str">
        <f>"新建项目（"&amp;COUNT(A132:A132)&amp;"个）"</f>
        <v>新建项目（1个）</v>
      </c>
      <c r="B131" s="16"/>
      <c r="C131" s="16"/>
      <c r="D131" s="16"/>
      <c r="E131" s="16"/>
      <c r="F131" s="16"/>
      <c r="G131" s="13"/>
      <c r="H131" s="14">
        <f>SUM(H132:H132)</f>
        <v>3900</v>
      </c>
      <c r="I131" s="14">
        <f>SUM(I132:I132)</f>
        <v>3900</v>
      </c>
      <c r="J131" s="13"/>
      <c r="K131" s="13"/>
    </row>
    <row r="132" ht="88" hidden="1" customHeight="1" spans="1:11">
      <c r="A132" s="21">
        <v>1</v>
      </c>
      <c r="B132" s="17" t="s">
        <v>916</v>
      </c>
      <c r="C132" s="17" t="s">
        <v>917</v>
      </c>
      <c r="D132" s="17" t="s">
        <v>613</v>
      </c>
      <c r="E132" s="17" t="s">
        <v>509</v>
      </c>
      <c r="F132" s="18" t="s">
        <v>918</v>
      </c>
      <c r="G132" s="19" t="s">
        <v>681</v>
      </c>
      <c r="H132" s="22">
        <v>3900</v>
      </c>
      <c r="I132" s="22">
        <v>3900</v>
      </c>
      <c r="J132" s="17" t="s">
        <v>511</v>
      </c>
      <c r="K132" s="13"/>
    </row>
    <row r="133" ht="36" customHeight="1" spans="1:11">
      <c r="A133" s="15" t="str">
        <f>"服务业（"&amp;COUNT(A134:A329)&amp;"个）"</f>
        <v>服务业（181个）</v>
      </c>
      <c r="B133" s="15"/>
      <c r="C133" s="15"/>
      <c r="D133" s="15"/>
      <c r="E133" s="15"/>
      <c r="F133" s="16"/>
      <c r="G133" s="13"/>
      <c r="H133" s="14">
        <f>H134+H224+H247+H254</f>
        <v>42297915.97</v>
      </c>
      <c r="I133" s="14">
        <f>I134+I224+I247+I254</f>
        <v>5557857</v>
      </c>
      <c r="J133" s="13"/>
      <c r="K133" s="13"/>
    </row>
    <row r="134" ht="36" customHeight="1" spans="1:11">
      <c r="A134" s="16" t="str">
        <f>"商贸、城市综合体（"&amp;COUNT(A135:A223)&amp;"个）"</f>
        <v>商贸、城市综合体（86个）</v>
      </c>
      <c r="B134" s="16"/>
      <c r="C134" s="16"/>
      <c r="D134" s="16"/>
      <c r="E134" s="16"/>
      <c r="F134" s="16"/>
      <c r="G134" s="13"/>
      <c r="H134" s="14">
        <f>H135+H173+H200</f>
        <v>17851139.97</v>
      </c>
      <c r="I134" s="14">
        <f>I135+I173+I200</f>
        <v>2113692</v>
      </c>
      <c r="J134" s="13"/>
      <c r="K134" s="13"/>
    </row>
    <row r="135" ht="36" customHeight="1" spans="1:11">
      <c r="A135" s="16" t="str">
        <f>"续建项目（"&amp;COUNT(A136:A172)&amp;"个）"</f>
        <v>续建项目（37个）</v>
      </c>
      <c r="B135" s="16"/>
      <c r="C135" s="16"/>
      <c r="D135" s="16"/>
      <c r="E135" s="16"/>
      <c r="F135" s="16"/>
      <c r="G135" s="13"/>
      <c r="H135" s="14">
        <f>SUM(H136:H172)</f>
        <v>7837446</v>
      </c>
      <c r="I135" s="14">
        <f>SUM(I136:I172)</f>
        <v>1328984</v>
      </c>
      <c r="J135" s="13"/>
      <c r="K135" s="13"/>
    </row>
    <row r="136" ht="72" customHeight="1" spans="1:11">
      <c r="A136" s="21">
        <v>1</v>
      </c>
      <c r="B136" s="17" t="s">
        <v>919</v>
      </c>
      <c r="C136" s="17" t="s">
        <v>920</v>
      </c>
      <c r="D136" s="17" t="s">
        <v>481</v>
      </c>
      <c r="E136" s="17" t="s">
        <v>509</v>
      </c>
      <c r="F136" s="18" t="s">
        <v>921</v>
      </c>
      <c r="G136" s="19" t="s">
        <v>922</v>
      </c>
      <c r="H136" s="22">
        <v>1000000</v>
      </c>
      <c r="I136" s="22">
        <v>100000</v>
      </c>
      <c r="J136" s="17" t="s">
        <v>923</v>
      </c>
      <c r="K136" s="13"/>
    </row>
    <row r="137" ht="72" hidden="1" customHeight="1" spans="1:11">
      <c r="A137" s="21">
        <v>2</v>
      </c>
      <c r="B137" s="17" t="s">
        <v>924</v>
      </c>
      <c r="C137" s="17" t="s">
        <v>925</v>
      </c>
      <c r="D137" s="17" t="s">
        <v>481</v>
      </c>
      <c r="E137" s="17" t="s">
        <v>498</v>
      </c>
      <c r="F137" s="18" t="s">
        <v>926</v>
      </c>
      <c r="G137" s="19" t="s">
        <v>515</v>
      </c>
      <c r="H137" s="22">
        <v>500000</v>
      </c>
      <c r="I137" s="22">
        <v>190000</v>
      </c>
      <c r="J137" s="17" t="s">
        <v>927</v>
      </c>
      <c r="K137" s="13"/>
    </row>
    <row r="138" ht="72" hidden="1" customHeight="1" spans="1:11">
      <c r="A138" s="21">
        <v>3</v>
      </c>
      <c r="B138" s="17" t="s">
        <v>928</v>
      </c>
      <c r="C138" s="17" t="s">
        <v>929</v>
      </c>
      <c r="D138" s="17" t="s">
        <v>481</v>
      </c>
      <c r="E138" s="17" t="s">
        <v>509</v>
      </c>
      <c r="F138" s="18" t="s">
        <v>930</v>
      </c>
      <c r="G138" s="19" t="s">
        <v>931</v>
      </c>
      <c r="H138" s="22">
        <v>380000</v>
      </c>
      <c r="I138" s="22">
        <v>100000</v>
      </c>
      <c r="J138" s="17" t="s">
        <v>932</v>
      </c>
      <c r="K138" s="13"/>
    </row>
    <row r="139" ht="82" hidden="1" customHeight="1" spans="1:11">
      <c r="A139" s="21">
        <v>4</v>
      </c>
      <c r="B139" s="17" t="s">
        <v>933</v>
      </c>
      <c r="C139" s="17" t="s">
        <v>934</v>
      </c>
      <c r="D139" s="17" t="s">
        <v>481</v>
      </c>
      <c r="E139" s="17" t="s">
        <v>935</v>
      </c>
      <c r="F139" s="18" t="s">
        <v>936</v>
      </c>
      <c r="G139" s="19" t="s">
        <v>937</v>
      </c>
      <c r="H139" s="22">
        <v>370000</v>
      </c>
      <c r="I139" s="22">
        <v>15000</v>
      </c>
      <c r="J139" s="17" t="s">
        <v>938</v>
      </c>
      <c r="K139" s="13"/>
    </row>
    <row r="140" ht="88" hidden="1" customHeight="1" spans="1:11">
      <c r="A140" s="21">
        <v>5</v>
      </c>
      <c r="B140" s="17" t="s">
        <v>939</v>
      </c>
      <c r="C140" s="17" t="s">
        <v>940</v>
      </c>
      <c r="D140" s="17" t="s">
        <v>481</v>
      </c>
      <c r="E140" s="17" t="s">
        <v>488</v>
      </c>
      <c r="F140" s="18" t="s">
        <v>941</v>
      </c>
      <c r="G140" s="19" t="s">
        <v>942</v>
      </c>
      <c r="H140" s="22">
        <v>300900</v>
      </c>
      <c r="I140" s="22">
        <v>20000</v>
      </c>
      <c r="J140" s="17" t="s">
        <v>943</v>
      </c>
      <c r="K140" s="13"/>
    </row>
    <row r="141" ht="82" hidden="1" customHeight="1" spans="1:11">
      <c r="A141" s="21">
        <v>6</v>
      </c>
      <c r="B141" s="17" t="s">
        <v>944</v>
      </c>
      <c r="C141" s="17" t="s">
        <v>945</v>
      </c>
      <c r="D141" s="17" t="s">
        <v>481</v>
      </c>
      <c r="E141" s="17" t="s">
        <v>509</v>
      </c>
      <c r="F141" s="18" t="s">
        <v>946</v>
      </c>
      <c r="G141" s="19" t="s">
        <v>604</v>
      </c>
      <c r="H141" s="22">
        <v>280000</v>
      </c>
      <c r="I141" s="22">
        <v>10000</v>
      </c>
      <c r="J141" s="17" t="s">
        <v>947</v>
      </c>
      <c r="K141" s="13"/>
    </row>
    <row r="142" ht="82" hidden="1" customHeight="1" spans="1:11">
      <c r="A142" s="21">
        <v>7</v>
      </c>
      <c r="B142" s="17" t="s">
        <v>948</v>
      </c>
      <c r="C142" s="17" t="s">
        <v>949</v>
      </c>
      <c r="D142" s="17" t="s">
        <v>481</v>
      </c>
      <c r="E142" s="17" t="s">
        <v>509</v>
      </c>
      <c r="F142" s="18" t="s">
        <v>950</v>
      </c>
      <c r="G142" s="19" t="s">
        <v>494</v>
      </c>
      <c r="H142" s="22">
        <v>260000</v>
      </c>
      <c r="I142" s="22">
        <v>78000</v>
      </c>
      <c r="J142" s="17" t="s">
        <v>511</v>
      </c>
      <c r="K142" s="13"/>
    </row>
    <row r="143" ht="148" hidden="1" customHeight="1" spans="1:11">
      <c r="A143" s="21">
        <v>8</v>
      </c>
      <c r="B143" s="17" t="s">
        <v>951</v>
      </c>
      <c r="C143" s="17" t="s">
        <v>952</v>
      </c>
      <c r="D143" s="17" t="s">
        <v>481</v>
      </c>
      <c r="E143" s="17" t="s">
        <v>935</v>
      </c>
      <c r="F143" s="18" t="s">
        <v>953</v>
      </c>
      <c r="G143" s="19" t="s">
        <v>604</v>
      </c>
      <c r="H143" s="22">
        <v>200000</v>
      </c>
      <c r="I143" s="22">
        <v>10000</v>
      </c>
      <c r="J143" s="17" t="s">
        <v>954</v>
      </c>
      <c r="K143" s="13"/>
    </row>
    <row r="144" ht="112" hidden="1" customHeight="1" spans="1:11">
      <c r="A144" s="21">
        <v>9</v>
      </c>
      <c r="B144" s="17" t="s">
        <v>955</v>
      </c>
      <c r="C144" s="17" t="s">
        <v>956</v>
      </c>
      <c r="D144" s="17" t="s">
        <v>481</v>
      </c>
      <c r="E144" s="17" t="s">
        <v>488</v>
      </c>
      <c r="F144" s="18" t="s">
        <v>957</v>
      </c>
      <c r="G144" s="19" t="s">
        <v>942</v>
      </c>
      <c r="H144" s="22">
        <v>183562</v>
      </c>
      <c r="I144" s="22">
        <v>32700</v>
      </c>
      <c r="J144" s="17" t="s">
        <v>958</v>
      </c>
      <c r="K144" s="13"/>
    </row>
    <row r="145" ht="103" hidden="1" customHeight="1" spans="1:11">
      <c r="A145" s="21">
        <v>10</v>
      </c>
      <c r="B145" s="17" t="s">
        <v>959</v>
      </c>
      <c r="C145" s="17" t="s">
        <v>960</v>
      </c>
      <c r="D145" s="17" t="s">
        <v>481</v>
      </c>
      <c r="E145" s="17" t="s">
        <v>564</v>
      </c>
      <c r="F145" s="18" t="s">
        <v>961</v>
      </c>
      <c r="G145" s="19" t="s">
        <v>596</v>
      </c>
      <c r="H145" s="22">
        <v>180000</v>
      </c>
      <c r="I145" s="22">
        <v>54000</v>
      </c>
      <c r="J145" s="17" t="s">
        <v>962</v>
      </c>
      <c r="K145" s="13"/>
    </row>
    <row r="146" ht="164" hidden="1" customHeight="1" spans="1:11">
      <c r="A146" s="21">
        <v>11</v>
      </c>
      <c r="B146" s="17" t="s">
        <v>963</v>
      </c>
      <c r="C146" s="17" t="s">
        <v>964</v>
      </c>
      <c r="D146" s="17" t="s">
        <v>481</v>
      </c>
      <c r="E146" s="17" t="s">
        <v>935</v>
      </c>
      <c r="F146" s="18" t="s">
        <v>965</v>
      </c>
      <c r="G146" s="19" t="s">
        <v>515</v>
      </c>
      <c r="H146" s="22">
        <v>150000</v>
      </c>
      <c r="I146" s="22">
        <v>50000</v>
      </c>
      <c r="J146" s="17" t="s">
        <v>966</v>
      </c>
      <c r="K146" s="13"/>
    </row>
    <row r="147" ht="122" hidden="1" customHeight="1" spans="1:11">
      <c r="A147" s="21">
        <v>12</v>
      </c>
      <c r="B147" s="17" t="s">
        <v>967</v>
      </c>
      <c r="C147" s="17" t="s">
        <v>968</v>
      </c>
      <c r="D147" s="17" t="s">
        <v>481</v>
      </c>
      <c r="E147" s="17" t="s">
        <v>935</v>
      </c>
      <c r="F147" s="18" t="s">
        <v>969</v>
      </c>
      <c r="G147" s="19" t="s">
        <v>937</v>
      </c>
      <c r="H147" s="22">
        <v>150000</v>
      </c>
      <c r="I147" s="22">
        <v>10000</v>
      </c>
      <c r="J147" s="17" t="s">
        <v>970</v>
      </c>
      <c r="K147" s="13"/>
    </row>
    <row r="148" ht="117" hidden="1" customHeight="1" spans="1:11">
      <c r="A148" s="21">
        <v>13</v>
      </c>
      <c r="B148" s="17" t="s">
        <v>971</v>
      </c>
      <c r="C148" s="17" t="s">
        <v>972</v>
      </c>
      <c r="D148" s="17" t="s">
        <v>481</v>
      </c>
      <c r="E148" s="17" t="s">
        <v>564</v>
      </c>
      <c r="F148" s="18" t="s">
        <v>973</v>
      </c>
      <c r="G148" s="19" t="s">
        <v>494</v>
      </c>
      <c r="H148" s="22">
        <v>150000</v>
      </c>
      <c r="I148" s="22">
        <v>45000</v>
      </c>
      <c r="J148" s="17" t="s">
        <v>974</v>
      </c>
      <c r="K148" s="13"/>
    </row>
    <row r="149" ht="174" hidden="1" customHeight="1" spans="1:11">
      <c r="A149" s="21">
        <v>14</v>
      </c>
      <c r="B149" s="17" t="s">
        <v>975</v>
      </c>
      <c r="C149" s="17" t="s">
        <v>976</v>
      </c>
      <c r="D149" s="17" t="s">
        <v>481</v>
      </c>
      <c r="E149" s="17" t="s">
        <v>482</v>
      </c>
      <c r="F149" s="18" t="s">
        <v>977</v>
      </c>
      <c r="G149" s="19" t="s">
        <v>515</v>
      </c>
      <c r="H149" s="22">
        <v>130000</v>
      </c>
      <c r="I149" s="22">
        <v>40000</v>
      </c>
      <c r="J149" s="17" t="s">
        <v>978</v>
      </c>
      <c r="K149" s="13"/>
    </row>
    <row r="150" ht="99" hidden="1" customHeight="1" spans="1:11">
      <c r="A150" s="21">
        <v>15</v>
      </c>
      <c r="B150" s="17" t="s">
        <v>979</v>
      </c>
      <c r="C150" s="17" t="s">
        <v>980</v>
      </c>
      <c r="D150" s="17" t="s">
        <v>481</v>
      </c>
      <c r="E150" s="17" t="s">
        <v>488</v>
      </c>
      <c r="F150" s="18" t="s">
        <v>981</v>
      </c>
      <c r="G150" s="19" t="s">
        <v>942</v>
      </c>
      <c r="H150" s="22">
        <v>115500</v>
      </c>
      <c r="I150" s="22">
        <v>10000</v>
      </c>
      <c r="J150" s="17" t="s">
        <v>982</v>
      </c>
      <c r="K150" s="13"/>
    </row>
    <row r="151" ht="93" hidden="1" customHeight="1" spans="1:11">
      <c r="A151" s="21">
        <v>16</v>
      </c>
      <c r="B151" s="17" t="s">
        <v>983</v>
      </c>
      <c r="C151" s="17" t="s">
        <v>984</v>
      </c>
      <c r="D151" s="17" t="s">
        <v>481</v>
      </c>
      <c r="E151" s="17" t="s">
        <v>935</v>
      </c>
      <c r="F151" s="18" t="s">
        <v>985</v>
      </c>
      <c r="G151" s="19" t="s">
        <v>515</v>
      </c>
      <c r="H151" s="22">
        <v>100000</v>
      </c>
      <c r="I151" s="22">
        <v>5000</v>
      </c>
      <c r="J151" s="17" t="s">
        <v>986</v>
      </c>
      <c r="K151" s="13"/>
    </row>
    <row r="152" ht="131" hidden="1" customHeight="1" spans="1:11">
      <c r="A152" s="21">
        <v>17</v>
      </c>
      <c r="B152" s="17" t="s">
        <v>987</v>
      </c>
      <c r="C152" s="17" t="s">
        <v>988</v>
      </c>
      <c r="D152" s="17" t="s">
        <v>481</v>
      </c>
      <c r="E152" s="17" t="s">
        <v>564</v>
      </c>
      <c r="F152" s="18" t="s">
        <v>989</v>
      </c>
      <c r="G152" s="19" t="s">
        <v>596</v>
      </c>
      <c r="H152" s="22">
        <v>100000</v>
      </c>
      <c r="I152" s="22">
        <v>50000</v>
      </c>
      <c r="J152" s="17" t="s">
        <v>990</v>
      </c>
      <c r="K152" s="13"/>
    </row>
    <row r="153" ht="67" hidden="1" customHeight="1" spans="1:11">
      <c r="A153" s="21">
        <v>18</v>
      </c>
      <c r="B153" s="17" t="s">
        <v>991</v>
      </c>
      <c r="C153" s="17" t="s">
        <v>992</v>
      </c>
      <c r="D153" s="17" t="s">
        <v>481</v>
      </c>
      <c r="E153" s="17" t="s">
        <v>488</v>
      </c>
      <c r="F153" s="18" t="s">
        <v>993</v>
      </c>
      <c r="G153" s="19" t="s">
        <v>494</v>
      </c>
      <c r="H153" s="22">
        <v>100000</v>
      </c>
      <c r="I153" s="22">
        <v>20000</v>
      </c>
      <c r="J153" s="17" t="s">
        <v>994</v>
      </c>
      <c r="K153" s="13"/>
    </row>
    <row r="154" ht="88" hidden="1" customHeight="1" spans="1:11">
      <c r="A154" s="21">
        <v>19</v>
      </c>
      <c r="B154" s="17" t="s">
        <v>995</v>
      </c>
      <c r="C154" s="17" t="s">
        <v>996</v>
      </c>
      <c r="D154" s="17" t="s">
        <v>481</v>
      </c>
      <c r="E154" s="17" t="s">
        <v>498</v>
      </c>
      <c r="F154" s="18" t="s">
        <v>997</v>
      </c>
      <c r="G154" s="19" t="s">
        <v>484</v>
      </c>
      <c r="H154" s="22">
        <v>97000</v>
      </c>
      <c r="I154" s="22">
        <v>29100</v>
      </c>
      <c r="J154" s="17" t="s">
        <v>520</v>
      </c>
      <c r="K154" s="13"/>
    </row>
    <row r="155" ht="129" hidden="1" customHeight="1" spans="1:11">
      <c r="A155" s="21">
        <v>20</v>
      </c>
      <c r="B155" s="17" t="s">
        <v>998</v>
      </c>
      <c r="C155" s="17" t="s">
        <v>999</v>
      </c>
      <c r="D155" s="17" t="s">
        <v>481</v>
      </c>
      <c r="E155" s="17" t="s">
        <v>935</v>
      </c>
      <c r="F155" s="18" t="s">
        <v>1000</v>
      </c>
      <c r="G155" s="19" t="s">
        <v>484</v>
      </c>
      <c r="H155" s="22">
        <v>91000</v>
      </c>
      <c r="I155" s="22">
        <v>9000</v>
      </c>
      <c r="J155" s="17" t="s">
        <v>1001</v>
      </c>
      <c r="K155" s="13"/>
    </row>
    <row r="156" ht="170" hidden="1" customHeight="1" spans="1:11">
      <c r="A156" s="21">
        <v>21</v>
      </c>
      <c r="B156" s="17" t="s">
        <v>1002</v>
      </c>
      <c r="C156" s="17" t="s">
        <v>1003</v>
      </c>
      <c r="D156" s="17" t="s">
        <v>481</v>
      </c>
      <c r="E156" s="17" t="s">
        <v>482</v>
      </c>
      <c r="F156" s="18" t="s">
        <v>1004</v>
      </c>
      <c r="G156" s="19" t="s">
        <v>515</v>
      </c>
      <c r="H156" s="22">
        <v>66000</v>
      </c>
      <c r="I156" s="22">
        <v>20000</v>
      </c>
      <c r="J156" s="17" t="s">
        <v>1005</v>
      </c>
      <c r="K156" s="13"/>
    </row>
    <row r="157" ht="170" hidden="1" customHeight="1" spans="1:11">
      <c r="A157" s="21">
        <v>22</v>
      </c>
      <c r="B157" s="17" t="s">
        <v>1006</v>
      </c>
      <c r="C157" s="17" t="s">
        <v>1007</v>
      </c>
      <c r="D157" s="17" t="s">
        <v>481</v>
      </c>
      <c r="E157" s="17" t="s">
        <v>482</v>
      </c>
      <c r="F157" s="18" t="s">
        <v>1008</v>
      </c>
      <c r="G157" s="19" t="s">
        <v>515</v>
      </c>
      <c r="H157" s="22">
        <v>70000</v>
      </c>
      <c r="I157" s="22">
        <v>15000</v>
      </c>
      <c r="J157" s="17" t="s">
        <v>1009</v>
      </c>
      <c r="K157" s="13"/>
    </row>
    <row r="158" ht="95" hidden="1" customHeight="1" spans="1:11">
      <c r="A158" s="21">
        <v>23</v>
      </c>
      <c r="B158" s="17" t="s">
        <v>1010</v>
      </c>
      <c r="C158" s="17" t="s">
        <v>1011</v>
      </c>
      <c r="D158" s="17" t="s">
        <v>481</v>
      </c>
      <c r="E158" s="17" t="s">
        <v>488</v>
      </c>
      <c r="F158" s="18" t="s">
        <v>1012</v>
      </c>
      <c r="G158" s="19" t="s">
        <v>505</v>
      </c>
      <c r="H158" s="22">
        <v>222133</v>
      </c>
      <c r="I158" s="22">
        <v>19658</v>
      </c>
      <c r="J158" s="17" t="s">
        <v>495</v>
      </c>
      <c r="K158" s="13"/>
    </row>
    <row r="159" ht="80" hidden="1" customHeight="1" spans="1:11">
      <c r="A159" s="21">
        <v>24</v>
      </c>
      <c r="B159" s="17" t="s">
        <v>1013</v>
      </c>
      <c r="C159" s="17" t="s">
        <v>1014</v>
      </c>
      <c r="D159" s="17" t="s">
        <v>481</v>
      </c>
      <c r="E159" s="17" t="s">
        <v>488</v>
      </c>
      <c r="F159" s="18" t="s">
        <v>1015</v>
      </c>
      <c r="G159" s="19" t="s">
        <v>1016</v>
      </c>
      <c r="H159" s="22">
        <v>210000</v>
      </c>
      <c r="I159" s="22">
        <v>15401</v>
      </c>
      <c r="J159" s="17" t="s">
        <v>1017</v>
      </c>
      <c r="K159" s="13"/>
    </row>
    <row r="160" ht="80" hidden="1" customHeight="1" spans="1:11">
      <c r="A160" s="21">
        <v>25</v>
      </c>
      <c r="B160" s="17" t="s">
        <v>1018</v>
      </c>
      <c r="C160" s="17" t="s">
        <v>1019</v>
      </c>
      <c r="D160" s="17" t="s">
        <v>481</v>
      </c>
      <c r="E160" s="17" t="s">
        <v>488</v>
      </c>
      <c r="F160" s="18" t="s">
        <v>1020</v>
      </c>
      <c r="G160" s="19" t="s">
        <v>500</v>
      </c>
      <c r="H160" s="22">
        <v>51000</v>
      </c>
      <c r="I160" s="22">
        <v>26698</v>
      </c>
      <c r="J160" s="17" t="s">
        <v>1021</v>
      </c>
      <c r="K160" s="13"/>
    </row>
    <row r="161" ht="80" hidden="1" customHeight="1" spans="1:11">
      <c r="A161" s="21">
        <v>26</v>
      </c>
      <c r="B161" s="17" t="s">
        <v>1022</v>
      </c>
      <c r="C161" s="17" t="s">
        <v>1019</v>
      </c>
      <c r="D161" s="17" t="s">
        <v>481</v>
      </c>
      <c r="E161" s="17" t="s">
        <v>488</v>
      </c>
      <c r="F161" s="18" t="s">
        <v>1023</v>
      </c>
      <c r="G161" s="19" t="s">
        <v>500</v>
      </c>
      <c r="H161" s="22">
        <v>41000</v>
      </c>
      <c r="I161" s="22">
        <v>16585</v>
      </c>
      <c r="J161" s="17" t="s">
        <v>1024</v>
      </c>
      <c r="K161" s="13"/>
    </row>
    <row r="162" ht="104" hidden="1" customHeight="1" spans="1:11">
      <c r="A162" s="21">
        <v>27</v>
      </c>
      <c r="B162" s="17" t="s">
        <v>1025</v>
      </c>
      <c r="C162" s="17" t="s">
        <v>1026</v>
      </c>
      <c r="D162" s="17" t="s">
        <v>481</v>
      </c>
      <c r="E162" s="17" t="s">
        <v>935</v>
      </c>
      <c r="F162" s="18" t="s">
        <v>1027</v>
      </c>
      <c r="G162" s="19" t="s">
        <v>500</v>
      </c>
      <c r="H162" s="22">
        <v>80000</v>
      </c>
      <c r="I162" s="22">
        <v>20000</v>
      </c>
      <c r="J162" s="17" t="s">
        <v>1028</v>
      </c>
      <c r="K162" s="13"/>
    </row>
    <row r="163" ht="77" hidden="1" customHeight="1" spans="1:11">
      <c r="A163" s="21">
        <v>28</v>
      </c>
      <c r="B163" s="17" t="s">
        <v>1029</v>
      </c>
      <c r="C163" s="17" t="s">
        <v>1030</v>
      </c>
      <c r="D163" s="17" t="s">
        <v>481</v>
      </c>
      <c r="E163" s="17" t="s">
        <v>488</v>
      </c>
      <c r="F163" s="18" t="s">
        <v>1031</v>
      </c>
      <c r="G163" s="19" t="s">
        <v>544</v>
      </c>
      <c r="H163" s="22">
        <v>145600</v>
      </c>
      <c r="I163" s="22">
        <v>20000</v>
      </c>
      <c r="J163" s="17" t="s">
        <v>649</v>
      </c>
      <c r="K163" s="13"/>
    </row>
    <row r="164" ht="67" hidden="1" customHeight="1" spans="1:11">
      <c r="A164" s="21">
        <v>29</v>
      </c>
      <c r="B164" s="17" t="s">
        <v>1032</v>
      </c>
      <c r="C164" s="17" t="s">
        <v>1033</v>
      </c>
      <c r="D164" s="17" t="s">
        <v>481</v>
      </c>
      <c r="E164" s="17" t="s">
        <v>1034</v>
      </c>
      <c r="F164" s="18" t="s">
        <v>1035</v>
      </c>
      <c r="G164" s="19" t="s">
        <v>1016</v>
      </c>
      <c r="H164" s="22">
        <v>827100</v>
      </c>
      <c r="I164" s="22">
        <v>57500</v>
      </c>
      <c r="J164" s="17" t="s">
        <v>625</v>
      </c>
      <c r="K164" s="13"/>
    </row>
    <row r="165" ht="145" hidden="1" customHeight="1" spans="1:11">
      <c r="A165" s="21">
        <v>30</v>
      </c>
      <c r="B165" s="17" t="s">
        <v>1036</v>
      </c>
      <c r="C165" s="17" t="s">
        <v>1037</v>
      </c>
      <c r="D165" s="17" t="s">
        <v>481</v>
      </c>
      <c r="E165" s="17" t="s">
        <v>498</v>
      </c>
      <c r="F165" s="18" t="s">
        <v>1038</v>
      </c>
      <c r="G165" s="19" t="s">
        <v>500</v>
      </c>
      <c r="H165" s="22">
        <v>198421</v>
      </c>
      <c r="I165" s="22">
        <v>130000</v>
      </c>
      <c r="J165" s="17" t="s">
        <v>1039</v>
      </c>
      <c r="K165" s="13"/>
    </row>
    <row r="166" ht="145" hidden="1" customHeight="1" spans="1:11">
      <c r="A166" s="21">
        <v>31</v>
      </c>
      <c r="B166" s="17" t="s">
        <v>1040</v>
      </c>
      <c r="C166" s="17" t="s">
        <v>1041</v>
      </c>
      <c r="D166" s="17" t="s">
        <v>481</v>
      </c>
      <c r="E166" s="17" t="s">
        <v>1034</v>
      </c>
      <c r="F166" s="18" t="s">
        <v>1042</v>
      </c>
      <c r="G166" s="19" t="s">
        <v>515</v>
      </c>
      <c r="H166" s="22">
        <v>149653</v>
      </c>
      <c r="I166" s="22">
        <v>8000</v>
      </c>
      <c r="J166" s="17" t="s">
        <v>1043</v>
      </c>
      <c r="K166" s="13"/>
    </row>
    <row r="167" ht="317" hidden="1" customHeight="1" spans="1:11">
      <c r="A167" s="21">
        <v>32</v>
      </c>
      <c r="B167" s="17" t="s">
        <v>1044</v>
      </c>
      <c r="C167" s="17" t="s">
        <v>1045</v>
      </c>
      <c r="D167" s="17" t="s">
        <v>481</v>
      </c>
      <c r="E167" s="17" t="s">
        <v>935</v>
      </c>
      <c r="F167" s="18" t="s">
        <v>1046</v>
      </c>
      <c r="G167" s="19" t="s">
        <v>544</v>
      </c>
      <c r="H167" s="22">
        <v>80000</v>
      </c>
      <c r="I167" s="22">
        <v>12000</v>
      </c>
      <c r="J167" s="17" t="s">
        <v>1047</v>
      </c>
      <c r="K167" s="13"/>
    </row>
    <row r="168" ht="100" hidden="1" customHeight="1" spans="1:11">
      <c r="A168" s="21">
        <v>33</v>
      </c>
      <c r="B168" s="17" t="s">
        <v>1048</v>
      </c>
      <c r="C168" s="17" t="s">
        <v>1049</v>
      </c>
      <c r="D168" s="17" t="s">
        <v>481</v>
      </c>
      <c r="E168" s="17" t="s">
        <v>509</v>
      </c>
      <c r="F168" s="18" t="s">
        <v>1050</v>
      </c>
      <c r="G168" s="19" t="s">
        <v>1051</v>
      </c>
      <c r="H168" s="22">
        <v>171900</v>
      </c>
      <c r="I168" s="22">
        <v>13000</v>
      </c>
      <c r="J168" s="17" t="s">
        <v>1052</v>
      </c>
      <c r="K168" s="13"/>
    </row>
    <row r="169" ht="100" hidden="1" customHeight="1" spans="1:11">
      <c r="A169" s="21">
        <v>34</v>
      </c>
      <c r="B169" s="17" t="s">
        <v>1053</v>
      </c>
      <c r="C169" s="17" t="s">
        <v>1054</v>
      </c>
      <c r="D169" s="17" t="s">
        <v>481</v>
      </c>
      <c r="E169" s="17" t="s">
        <v>509</v>
      </c>
      <c r="F169" s="18" t="s">
        <v>1055</v>
      </c>
      <c r="G169" s="19" t="s">
        <v>505</v>
      </c>
      <c r="H169" s="22">
        <v>20000</v>
      </c>
      <c r="I169" s="22">
        <v>6000</v>
      </c>
      <c r="J169" s="17" t="s">
        <v>511</v>
      </c>
      <c r="K169" s="13"/>
    </row>
    <row r="170" ht="100" hidden="1" customHeight="1" spans="1:11">
      <c r="A170" s="21">
        <v>35</v>
      </c>
      <c r="B170" s="17" t="s">
        <v>1056</v>
      </c>
      <c r="C170" s="17" t="s">
        <v>1057</v>
      </c>
      <c r="D170" s="17" t="s">
        <v>481</v>
      </c>
      <c r="E170" s="17" t="s">
        <v>564</v>
      </c>
      <c r="F170" s="18" t="s">
        <v>1058</v>
      </c>
      <c r="G170" s="19" t="s">
        <v>609</v>
      </c>
      <c r="H170" s="22">
        <v>21800</v>
      </c>
      <c r="I170" s="22">
        <v>4000</v>
      </c>
      <c r="J170" s="17" t="s">
        <v>1059</v>
      </c>
      <c r="K170" s="13"/>
    </row>
    <row r="171" ht="100" hidden="1" customHeight="1" spans="1:11">
      <c r="A171" s="21">
        <v>36</v>
      </c>
      <c r="B171" s="17" t="s">
        <v>1060</v>
      </c>
      <c r="C171" s="17" t="s">
        <v>1061</v>
      </c>
      <c r="D171" s="17" t="s">
        <v>481</v>
      </c>
      <c r="E171" s="17" t="s">
        <v>564</v>
      </c>
      <c r="F171" s="18" t="s">
        <v>1062</v>
      </c>
      <c r="G171" s="19" t="s">
        <v>604</v>
      </c>
      <c r="H171" s="22">
        <v>84877</v>
      </c>
      <c r="I171" s="22">
        <v>10000</v>
      </c>
      <c r="J171" s="17" t="s">
        <v>1063</v>
      </c>
      <c r="K171" s="13"/>
    </row>
    <row r="172" ht="110" hidden="1" customHeight="1" spans="1:11">
      <c r="A172" s="21">
        <v>37</v>
      </c>
      <c r="B172" s="17" t="s">
        <v>1064</v>
      </c>
      <c r="C172" s="17" t="s">
        <v>1065</v>
      </c>
      <c r="D172" s="17" t="s">
        <v>481</v>
      </c>
      <c r="E172" s="17" t="s">
        <v>488</v>
      </c>
      <c r="F172" s="18" t="s">
        <v>1066</v>
      </c>
      <c r="G172" s="19" t="s">
        <v>515</v>
      </c>
      <c r="H172" s="22">
        <v>560000</v>
      </c>
      <c r="I172" s="22">
        <v>57342</v>
      </c>
      <c r="J172" s="17" t="s">
        <v>1067</v>
      </c>
      <c r="K172" s="13"/>
    </row>
    <row r="173" ht="36" customHeight="1" spans="1:11">
      <c r="A173" s="16" t="str">
        <f>"新建项目（"&amp;COUNT(A174:A199)&amp;"个）"</f>
        <v>新建项目（26个）</v>
      </c>
      <c r="B173" s="16"/>
      <c r="C173" s="16"/>
      <c r="D173" s="16"/>
      <c r="E173" s="16"/>
      <c r="F173" s="16"/>
      <c r="G173" s="13"/>
      <c r="H173" s="14">
        <f>SUM(H174:H199)</f>
        <v>3692621.97</v>
      </c>
      <c r="I173" s="14">
        <f>SUM(I174:I199)</f>
        <v>784708</v>
      </c>
      <c r="J173" s="13"/>
      <c r="K173" s="13"/>
    </row>
    <row r="174" ht="100" hidden="1" customHeight="1" spans="1:11">
      <c r="A174" s="21">
        <v>1</v>
      </c>
      <c r="B174" s="17" t="s">
        <v>1068</v>
      </c>
      <c r="C174" s="17" t="s">
        <v>1069</v>
      </c>
      <c r="D174" s="17" t="s">
        <v>613</v>
      </c>
      <c r="E174" s="17" t="s">
        <v>498</v>
      </c>
      <c r="F174" s="18" t="s">
        <v>1070</v>
      </c>
      <c r="G174" s="19" t="s">
        <v>620</v>
      </c>
      <c r="H174" s="22">
        <v>455000</v>
      </c>
      <c r="I174" s="22">
        <v>91000</v>
      </c>
      <c r="J174" s="17" t="s">
        <v>629</v>
      </c>
      <c r="K174" s="13"/>
    </row>
    <row r="175" ht="100" hidden="1" customHeight="1" spans="1:11">
      <c r="A175" s="21">
        <v>2</v>
      </c>
      <c r="B175" s="17" t="s">
        <v>1071</v>
      </c>
      <c r="C175" s="17" t="s">
        <v>1072</v>
      </c>
      <c r="D175" s="17" t="s">
        <v>613</v>
      </c>
      <c r="E175" s="17" t="s">
        <v>488</v>
      </c>
      <c r="F175" s="18" t="s">
        <v>1073</v>
      </c>
      <c r="G175" s="19" t="s">
        <v>633</v>
      </c>
      <c r="H175" s="22">
        <v>42858</v>
      </c>
      <c r="I175" s="22">
        <v>14200</v>
      </c>
      <c r="J175" s="17" t="s">
        <v>637</v>
      </c>
      <c r="K175" s="13"/>
    </row>
    <row r="176" ht="98" hidden="1" customHeight="1" spans="1:11">
      <c r="A176" s="21">
        <v>3</v>
      </c>
      <c r="B176" s="17" t="s">
        <v>1074</v>
      </c>
      <c r="C176" s="17" t="s">
        <v>1075</v>
      </c>
      <c r="D176" s="17" t="s">
        <v>613</v>
      </c>
      <c r="E176" s="17" t="s">
        <v>488</v>
      </c>
      <c r="F176" s="18" t="s">
        <v>1076</v>
      </c>
      <c r="G176" s="19" t="s">
        <v>633</v>
      </c>
      <c r="H176" s="22">
        <v>220000</v>
      </c>
      <c r="I176" s="22">
        <v>45608</v>
      </c>
      <c r="J176" s="17" t="s">
        <v>1077</v>
      </c>
      <c r="K176" s="13"/>
    </row>
    <row r="177" ht="129" hidden="1" customHeight="1" spans="1:11">
      <c r="A177" s="21">
        <v>4</v>
      </c>
      <c r="B177" s="17" t="s">
        <v>1078</v>
      </c>
      <c r="C177" s="17" t="s">
        <v>1079</v>
      </c>
      <c r="D177" s="17" t="s">
        <v>613</v>
      </c>
      <c r="E177" s="17" t="s">
        <v>935</v>
      </c>
      <c r="F177" s="18" t="s">
        <v>1080</v>
      </c>
      <c r="G177" s="19" t="s">
        <v>615</v>
      </c>
      <c r="H177" s="22">
        <v>300000</v>
      </c>
      <c r="I177" s="22">
        <v>70000</v>
      </c>
      <c r="J177" s="17" t="s">
        <v>1081</v>
      </c>
      <c r="K177" s="13"/>
    </row>
    <row r="178" ht="73" hidden="1" customHeight="1" spans="1:11">
      <c r="A178" s="21">
        <v>5</v>
      </c>
      <c r="B178" s="17" t="s">
        <v>1082</v>
      </c>
      <c r="C178" s="17" t="s">
        <v>1083</v>
      </c>
      <c r="D178" s="17" t="s">
        <v>613</v>
      </c>
      <c r="E178" s="17" t="s">
        <v>482</v>
      </c>
      <c r="F178" s="18" t="s">
        <v>1084</v>
      </c>
      <c r="G178" s="20" t="s">
        <v>620</v>
      </c>
      <c r="H178" s="22">
        <v>100000</v>
      </c>
      <c r="I178" s="22">
        <v>30000</v>
      </c>
      <c r="J178" s="17" t="s">
        <v>629</v>
      </c>
      <c r="K178" s="13"/>
    </row>
    <row r="179" ht="82" hidden="1" customHeight="1" spans="1:11">
      <c r="A179" s="21">
        <v>6</v>
      </c>
      <c r="B179" s="17" t="s">
        <v>1085</v>
      </c>
      <c r="C179" s="17" t="s">
        <v>1086</v>
      </c>
      <c r="D179" s="17" t="s">
        <v>613</v>
      </c>
      <c r="E179" s="17" t="s">
        <v>488</v>
      </c>
      <c r="F179" s="18" t="s">
        <v>1087</v>
      </c>
      <c r="G179" s="19" t="s">
        <v>633</v>
      </c>
      <c r="H179" s="22">
        <v>80000</v>
      </c>
      <c r="I179" s="22">
        <v>20000</v>
      </c>
      <c r="J179" s="17" t="s">
        <v>653</v>
      </c>
      <c r="K179" s="13"/>
    </row>
    <row r="180" ht="75" hidden="1" customHeight="1" spans="1:11">
      <c r="A180" s="21">
        <v>7</v>
      </c>
      <c r="B180" s="17" t="s">
        <v>1088</v>
      </c>
      <c r="C180" s="17" t="s">
        <v>661</v>
      </c>
      <c r="D180" s="17" t="s">
        <v>613</v>
      </c>
      <c r="E180" s="17" t="s">
        <v>488</v>
      </c>
      <c r="F180" s="18" t="s">
        <v>1089</v>
      </c>
      <c r="G180" s="19" t="s">
        <v>615</v>
      </c>
      <c r="H180" s="22">
        <v>160000</v>
      </c>
      <c r="I180" s="22">
        <v>50000</v>
      </c>
      <c r="J180" s="17" t="s">
        <v>653</v>
      </c>
      <c r="K180" s="13"/>
    </row>
    <row r="181" ht="121" hidden="1" customHeight="1" spans="1:11">
      <c r="A181" s="21">
        <v>8</v>
      </c>
      <c r="B181" s="17" t="s">
        <v>1090</v>
      </c>
      <c r="C181" s="17" t="s">
        <v>1091</v>
      </c>
      <c r="D181" s="17" t="s">
        <v>613</v>
      </c>
      <c r="E181" s="17" t="s">
        <v>564</v>
      </c>
      <c r="F181" s="18" t="s">
        <v>1092</v>
      </c>
      <c r="G181" s="19" t="s">
        <v>620</v>
      </c>
      <c r="H181" s="22">
        <v>150000</v>
      </c>
      <c r="I181" s="22">
        <v>32000</v>
      </c>
      <c r="J181" s="17" t="s">
        <v>625</v>
      </c>
      <c r="K181" s="13"/>
    </row>
    <row r="182" ht="121" hidden="1" customHeight="1" spans="1:11">
      <c r="A182" s="21">
        <v>9</v>
      </c>
      <c r="B182" s="17" t="s">
        <v>1093</v>
      </c>
      <c r="C182" s="17" t="s">
        <v>820</v>
      </c>
      <c r="D182" s="17" t="s">
        <v>613</v>
      </c>
      <c r="E182" s="17" t="s">
        <v>564</v>
      </c>
      <c r="F182" s="18" t="s">
        <v>1094</v>
      </c>
      <c r="G182" s="19" t="s">
        <v>633</v>
      </c>
      <c r="H182" s="22">
        <v>118000</v>
      </c>
      <c r="I182" s="22">
        <v>30000</v>
      </c>
      <c r="J182" s="17" t="s">
        <v>1095</v>
      </c>
      <c r="K182" s="13"/>
    </row>
    <row r="183" ht="196" hidden="1" customHeight="1" spans="1:11">
      <c r="A183" s="21">
        <v>10</v>
      </c>
      <c r="B183" s="17" t="s">
        <v>1096</v>
      </c>
      <c r="C183" s="17" t="s">
        <v>1097</v>
      </c>
      <c r="D183" s="17" t="s">
        <v>613</v>
      </c>
      <c r="E183" s="17" t="s">
        <v>498</v>
      </c>
      <c r="F183" s="18" t="s">
        <v>1098</v>
      </c>
      <c r="G183" s="19" t="s">
        <v>620</v>
      </c>
      <c r="H183" s="22">
        <v>23600</v>
      </c>
      <c r="I183" s="22">
        <v>18000</v>
      </c>
      <c r="J183" s="17" t="s">
        <v>1099</v>
      </c>
      <c r="K183" s="13"/>
    </row>
    <row r="184" ht="141" hidden="1" customHeight="1" spans="1:11">
      <c r="A184" s="21">
        <v>11</v>
      </c>
      <c r="B184" s="17" t="s">
        <v>1100</v>
      </c>
      <c r="C184" s="17" t="s">
        <v>1097</v>
      </c>
      <c r="D184" s="17" t="s">
        <v>613</v>
      </c>
      <c r="E184" s="17" t="s">
        <v>498</v>
      </c>
      <c r="F184" s="18" t="s">
        <v>1101</v>
      </c>
      <c r="G184" s="19" t="s">
        <v>620</v>
      </c>
      <c r="H184" s="22">
        <v>38610</v>
      </c>
      <c r="I184" s="22">
        <v>10000</v>
      </c>
      <c r="J184" s="17" t="s">
        <v>1102</v>
      </c>
      <c r="K184" s="13"/>
    </row>
    <row r="185" ht="133" hidden="1" customHeight="1" spans="1:11">
      <c r="A185" s="21">
        <v>12</v>
      </c>
      <c r="B185" s="17" t="s">
        <v>1103</v>
      </c>
      <c r="C185" s="17" t="s">
        <v>1097</v>
      </c>
      <c r="D185" s="17" t="s">
        <v>613</v>
      </c>
      <c r="E185" s="17" t="s">
        <v>498</v>
      </c>
      <c r="F185" s="18" t="s">
        <v>1104</v>
      </c>
      <c r="G185" s="19" t="s">
        <v>620</v>
      </c>
      <c r="H185" s="22">
        <v>68900</v>
      </c>
      <c r="I185" s="22">
        <v>10000</v>
      </c>
      <c r="J185" s="17" t="s">
        <v>1105</v>
      </c>
      <c r="K185" s="13"/>
    </row>
    <row r="186" ht="88" hidden="1" customHeight="1" spans="1:11">
      <c r="A186" s="21">
        <v>13</v>
      </c>
      <c r="B186" s="17" t="s">
        <v>1106</v>
      </c>
      <c r="C186" s="17" t="s">
        <v>1107</v>
      </c>
      <c r="D186" s="17" t="s">
        <v>613</v>
      </c>
      <c r="E186" s="17" t="s">
        <v>509</v>
      </c>
      <c r="F186" s="18" t="s">
        <v>1108</v>
      </c>
      <c r="G186" s="19" t="s">
        <v>633</v>
      </c>
      <c r="H186" s="22">
        <v>210000</v>
      </c>
      <c r="I186" s="22">
        <v>60000</v>
      </c>
      <c r="J186" s="17" t="s">
        <v>1109</v>
      </c>
      <c r="K186" s="13"/>
    </row>
    <row r="187" ht="109" hidden="1" customHeight="1" spans="1:11">
      <c r="A187" s="21">
        <v>14</v>
      </c>
      <c r="B187" s="17" t="s">
        <v>1110</v>
      </c>
      <c r="C187" s="17" t="s">
        <v>1041</v>
      </c>
      <c r="D187" s="17" t="s">
        <v>613</v>
      </c>
      <c r="E187" s="17" t="s">
        <v>1034</v>
      </c>
      <c r="F187" s="18" t="s">
        <v>1111</v>
      </c>
      <c r="G187" s="19" t="s">
        <v>633</v>
      </c>
      <c r="H187" s="22">
        <v>149653.97</v>
      </c>
      <c r="I187" s="22">
        <v>5000</v>
      </c>
      <c r="J187" s="17" t="s">
        <v>1112</v>
      </c>
      <c r="K187" s="13"/>
    </row>
    <row r="188" ht="86" hidden="1" customHeight="1" spans="1:11">
      <c r="A188" s="21">
        <v>15</v>
      </c>
      <c r="B188" s="17" t="s">
        <v>1113</v>
      </c>
      <c r="C188" s="17" t="s">
        <v>1041</v>
      </c>
      <c r="D188" s="17" t="s">
        <v>613</v>
      </c>
      <c r="E188" s="17" t="s">
        <v>1034</v>
      </c>
      <c r="F188" s="18" t="s">
        <v>1114</v>
      </c>
      <c r="G188" s="19" t="s">
        <v>633</v>
      </c>
      <c r="H188" s="22">
        <v>132000</v>
      </c>
      <c r="I188" s="22">
        <v>22400</v>
      </c>
      <c r="J188" s="17" t="s">
        <v>1115</v>
      </c>
      <c r="K188" s="13"/>
    </row>
    <row r="189" ht="86" hidden="1" customHeight="1" spans="1:11">
      <c r="A189" s="21">
        <v>16</v>
      </c>
      <c r="B189" s="17" t="s">
        <v>1116</v>
      </c>
      <c r="C189" s="17" t="s">
        <v>1041</v>
      </c>
      <c r="D189" s="17" t="s">
        <v>613</v>
      </c>
      <c r="E189" s="17" t="s">
        <v>1034</v>
      </c>
      <c r="F189" s="18" t="s">
        <v>1117</v>
      </c>
      <c r="G189" s="19" t="s">
        <v>633</v>
      </c>
      <c r="H189" s="22">
        <v>59400</v>
      </c>
      <c r="I189" s="22">
        <v>13500</v>
      </c>
      <c r="J189" s="17" t="s">
        <v>1115</v>
      </c>
      <c r="K189" s="13"/>
    </row>
    <row r="190" ht="86" hidden="1" customHeight="1" spans="1:11">
      <c r="A190" s="21">
        <v>17</v>
      </c>
      <c r="B190" s="17" t="s">
        <v>1118</v>
      </c>
      <c r="C190" s="17" t="s">
        <v>1049</v>
      </c>
      <c r="D190" s="17" t="s">
        <v>613</v>
      </c>
      <c r="E190" s="17" t="s">
        <v>509</v>
      </c>
      <c r="F190" s="18" t="s">
        <v>1119</v>
      </c>
      <c r="G190" s="19" t="s">
        <v>615</v>
      </c>
      <c r="H190" s="22">
        <v>124600</v>
      </c>
      <c r="I190" s="22">
        <v>37000</v>
      </c>
      <c r="J190" s="17" t="s">
        <v>1120</v>
      </c>
      <c r="K190" s="13"/>
    </row>
    <row r="191" ht="86" hidden="1" customHeight="1" spans="1:11">
      <c r="A191" s="21">
        <v>18</v>
      </c>
      <c r="B191" s="17" t="s">
        <v>1121</v>
      </c>
      <c r="C191" s="17" t="s">
        <v>1122</v>
      </c>
      <c r="D191" s="17" t="s">
        <v>613</v>
      </c>
      <c r="E191" s="17" t="s">
        <v>509</v>
      </c>
      <c r="F191" s="18" t="s">
        <v>1123</v>
      </c>
      <c r="G191" s="19" t="s">
        <v>633</v>
      </c>
      <c r="H191" s="22">
        <v>150000</v>
      </c>
      <c r="I191" s="22">
        <v>30000</v>
      </c>
      <c r="J191" s="17" t="s">
        <v>1124</v>
      </c>
      <c r="K191" s="13"/>
    </row>
    <row r="192" ht="105" hidden="1" customHeight="1" spans="1:11">
      <c r="A192" s="21">
        <v>19</v>
      </c>
      <c r="B192" s="17" t="s">
        <v>1125</v>
      </c>
      <c r="C192" s="17" t="s">
        <v>627</v>
      </c>
      <c r="D192" s="17" t="s">
        <v>613</v>
      </c>
      <c r="E192" s="17" t="s">
        <v>482</v>
      </c>
      <c r="F192" s="18" t="s">
        <v>814</v>
      </c>
      <c r="G192" s="20" t="s">
        <v>633</v>
      </c>
      <c r="H192" s="22">
        <v>100000</v>
      </c>
      <c r="I192" s="22">
        <v>20000</v>
      </c>
      <c r="J192" s="17" t="s">
        <v>1126</v>
      </c>
      <c r="K192" s="13"/>
    </row>
    <row r="193" ht="68" hidden="1" customHeight="1" spans="1:11">
      <c r="A193" s="21">
        <v>20</v>
      </c>
      <c r="B193" s="17" t="s">
        <v>1127</v>
      </c>
      <c r="C193" s="17" t="s">
        <v>935</v>
      </c>
      <c r="D193" s="17" t="s">
        <v>613</v>
      </c>
      <c r="E193" s="17" t="s">
        <v>935</v>
      </c>
      <c r="F193" s="18" t="s">
        <v>1128</v>
      </c>
      <c r="G193" s="19" t="s">
        <v>615</v>
      </c>
      <c r="H193" s="22">
        <v>420000</v>
      </c>
      <c r="I193" s="22">
        <v>40000</v>
      </c>
      <c r="J193" s="17" t="s">
        <v>1129</v>
      </c>
      <c r="K193" s="13"/>
    </row>
    <row r="194" ht="68" hidden="1" customHeight="1" spans="1:11">
      <c r="A194" s="21">
        <v>21</v>
      </c>
      <c r="B194" s="17" t="s">
        <v>1130</v>
      </c>
      <c r="C194" s="17" t="s">
        <v>935</v>
      </c>
      <c r="D194" s="17" t="s">
        <v>613</v>
      </c>
      <c r="E194" s="17" t="s">
        <v>935</v>
      </c>
      <c r="F194" s="18" t="s">
        <v>1131</v>
      </c>
      <c r="G194" s="19" t="s">
        <v>615</v>
      </c>
      <c r="H194" s="22">
        <v>100000</v>
      </c>
      <c r="I194" s="22">
        <v>10000</v>
      </c>
      <c r="J194" s="17" t="s">
        <v>1132</v>
      </c>
      <c r="K194" s="13"/>
    </row>
    <row r="195" ht="68" hidden="1" customHeight="1" spans="1:11">
      <c r="A195" s="21">
        <v>22</v>
      </c>
      <c r="B195" s="17" t="s">
        <v>1133</v>
      </c>
      <c r="C195" s="17" t="s">
        <v>1134</v>
      </c>
      <c r="D195" s="17" t="s">
        <v>613</v>
      </c>
      <c r="E195" s="17" t="s">
        <v>482</v>
      </c>
      <c r="F195" s="18" t="s">
        <v>1135</v>
      </c>
      <c r="G195" s="20" t="s">
        <v>615</v>
      </c>
      <c r="H195" s="22">
        <v>150000</v>
      </c>
      <c r="I195" s="22">
        <v>70000</v>
      </c>
      <c r="J195" s="17" t="s">
        <v>1136</v>
      </c>
      <c r="K195" s="13"/>
    </row>
    <row r="196" ht="68" hidden="1" customHeight="1" spans="1:11">
      <c r="A196" s="21">
        <v>23</v>
      </c>
      <c r="B196" s="17" t="s">
        <v>1137</v>
      </c>
      <c r="C196" s="17" t="s">
        <v>1138</v>
      </c>
      <c r="D196" s="17" t="s">
        <v>613</v>
      </c>
      <c r="E196" s="17" t="s">
        <v>935</v>
      </c>
      <c r="F196" s="18" t="s">
        <v>1139</v>
      </c>
      <c r="G196" s="19" t="s">
        <v>615</v>
      </c>
      <c r="H196" s="22">
        <v>100000</v>
      </c>
      <c r="I196" s="22">
        <v>16000</v>
      </c>
      <c r="J196" s="17" t="s">
        <v>1132</v>
      </c>
      <c r="K196" s="13"/>
    </row>
    <row r="197" ht="68" hidden="1" customHeight="1" spans="1:11">
      <c r="A197" s="21">
        <v>24</v>
      </c>
      <c r="B197" s="17" t="s">
        <v>1140</v>
      </c>
      <c r="C197" s="17" t="s">
        <v>1141</v>
      </c>
      <c r="D197" s="17" t="s">
        <v>613</v>
      </c>
      <c r="E197" s="17" t="s">
        <v>935</v>
      </c>
      <c r="F197" s="18" t="s">
        <v>1142</v>
      </c>
      <c r="G197" s="19" t="s">
        <v>615</v>
      </c>
      <c r="H197" s="22">
        <v>120000</v>
      </c>
      <c r="I197" s="22">
        <v>20000</v>
      </c>
      <c r="J197" s="17" t="s">
        <v>1132</v>
      </c>
      <c r="K197" s="13"/>
    </row>
    <row r="198" ht="68" hidden="1" customHeight="1" spans="1:11">
      <c r="A198" s="21">
        <v>25</v>
      </c>
      <c r="B198" s="17" t="s">
        <v>1143</v>
      </c>
      <c r="C198" s="17" t="s">
        <v>935</v>
      </c>
      <c r="D198" s="17" t="s">
        <v>613</v>
      </c>
      <c r="E198" s="17" t="s">
        <v>935</v>
      </c>
      <c r="F198" s="18" t="s">
        <v>1144</v>
      </c>
      <c r="G198" s="19" t="s">
        <v>615</v>
      </c>
      <c r="H198" s="22">
        <v>80000</v>
      </c>
      <c r="I198" s="22">
        <v>13000</v>
      </c>
      <c r="J198" s="17" t="s">
        <v>1132</v>
      </c>
      <c r="K198" s="13"/>
    </row>
    <row r="199" ht="77" hidden="1" customHeight="1" spans="1:11">
      <c r="A199" s="21">
        <v>26</v>
      </c>
      <c r="B199" s="17" t="s">
        <v>1145</v>
      </c>
      <c r="C199" s="17" t="s">
        <v>1141</v>
      </c>
      <c r="D199" s="17" t="s">
        <v>613</v>
      </c>
      <c r="E199" s="17" t="s">
        <v>935</v>
      </c>
      <c r="F199" s="18" t="s">
        <v>1146</v>
      </c>
      <c r="G199" s="19" t="s">
        <v>615</v>
      </c>
      <c r="H199" s="22">
        <v>40000</v>
      </c>
      <c r="I199" s="22">
        <v>7000</v>
      </c>
      <c r="J199" s="17" t="s">
        <v>1132</v>
      </c>
      <c r="K199" s="13"/>
    </row>
    <row r="200" ht="36" customHeight="1" spans="1:11">
      <c r="A200" s="16" t="str">
        <f>"前期项目（"&amp;COUNT(A201:A223)&amp;"个）"</f>
        <v>前期项目（23个）</v>
      </c>
      <c r="B200" s="16"/>
      <c r="C200" s="16"/>
      <c r="D200" s="16"/>
      <c r="E200" s="16"/>
      <c r="F200" s="16"/>
      <c r="G200" s="13"/>
      <c r="H200" s="14">
        <f>SUM(H201:H223)</f>
        <v>6321072</v>
      </c>
      <c r="I200" s="14"/>
      <c r="J200" s="13"/>
      <c r="K200" s="13"/>
    </row>
    <row r="201" ht="78" hidden="1" customHeight="1" spans="1:11">
      <c r="A201" s="17">
        <v>1</v>
      </c>
      <c r="B201" s="17" t="s">
        <v>1147</v>
      </c>
      <c r="C201" s="17" t="s">
        <v>1148</v>
      </c>
      <c r="D201" s="17" t="s">
        <v>718</v>
      </c>
      <c r="E201" s="17" t="s">
        <v>564</v>
      </c>
      <c r="F201" s="18" t="s">
        <v>1149</v>
      </c>
      <c r="G201" s="17" t="s">
        <v>732</v>
      </c>
      <c r="H201" s="22">
        <v>159300</v>
      </c>
      <c r="I201" s="22"/>
      <c r="J201" s="17" t="s">
        <v>1150</v>
      </c>
      <c r="K201" s="13"/>
    </row>
    <row r="202" ht="85" hidden="1" customHeight="1" spans="1:11">
      <c r="A202" s="17">
        <v>2</v>
      </c>
      <c r="B202" s="17" t="s">
        <v>1151</v>
      </c>
      <c r="C202" s="17" t="s">
        <v>1152</v>
      </c>
      <c r="D202" s="17" t="s">
        <v>718</v>
      </c>
      <c r="E202" s="17" t="s">
        <v>564</v>
      </c>
      <c r="F202" s="18" t="s">
        <v>1153</v>
      </c>
      <c r="G202" s="17" t="s">
        <v>720</v>
      </c>
      <c r="H202" s="22">
        <v>200000</v>
      </c>
      <c r="I202" s="22"/>
      <c r="J202" s="17" t="s">
        <v>1154</v>
      </c>
      <c r="K202" s="13"/>
    </row>
    <row r="203" ht="82" hidden="1" customHeight="1" spans="1:11">
      <c r="A203" s="17">
        <v>3</v>
      </c>
      <c r="B203" s="17" t="s">
        <v>1155</v>
      </c>
      <c r="C203" s="17" t="s">
        <v>1156</v>
      </c>
      <c r="D203" s="17" t="s">
        <v>718</v>
      </c>
      <c r="E203" s="17" t="s">
        <v>564</v>
      </c>
      <c r="F203" s="18" t="s">
        <v>1157</v>
      </c>
      <c r="G203" s="17" t="s">
        <v>732</v>
      </c>
      <c r="H203" s="22">
        <v>70000</v>
      </c>
      <c r="I203" s="22"/>
      <c r="J203" s="17" t="s">
        <v>1158</v>
      </c>
      <c r="K203" s="13"/>
    </row>
    <row r="204" ht="148" hidden="1" customHeight="1" spans="1:11">
      <c r="A204" s="17">
        <v>4</v>
      </c>
      <c r="B204" s="17" t="s">
        <v>1159</v>
      </c>
      <c r="C204" s="17" t="s">
        <v>1156</v>
      </c>
      <c r="D204" s="17" t="s">
        <v>718</v>
      </c>
      <c r="E204" s="17" t="s">
        <v>564</v>
      </c>
      <c r="F204" s="18" t="s">
        <v>1160</v>
      </c>
      <c r="G204" s="17" t="s">
        <v>732</v>
      </c>
      <c r="H204" s="22">
        <v>25000</v>
      </c>
      <c r="I204" s="22"/>
      <c r="J204" s="17" t="s">
        <v>1158</v>
      </c>
      <c r="K204" s="13"/>
    </row>
    <row r="205" ht="148" hidden="1" customHeight="1" spans="1:11">
      <c r="A205" s="17">
        <v>5</v>
      </c>
      <c r="B205" s="17" t="s">
        <v>1161</v>
      </c>
      <c r="C205" s="17" t="s">
        <v>1162</v>
      </c>
      <c r="D205" s="17" t="s">
        <v>718</v>
      </c>
      <c r="E205" s="17" t="s">
        <v>564</v>
      </c>
      <c r="F205" s="18" t="s">
        <v>1163</v>
      </c>
      <c r="G205" s="17" t="s">
        <v>720</v>
      </c>
      <c r="H205" s="22">
        <v>65000</v>
      </c>
      <c r="I205" s="22"/>
      <c r="J205" s="17" t="s">
        <v>1154</v>
      </c>
      <c r="K205" s="13"/>
    </row>
    <row r="206" ht="73" hidden="1" customHeight="1" spans="1:11">
      <c r="A206" s="17">
        <v>6</v>
      </c>
      <c r="B206" s="17" t="s">
        <v>1164</v>
      </c>
      <c r="C206" s="17" t="s">
        <v>1165</v>
      </c>
      <c r="D206" s="17" t="s">
        <v>718</v>
      </c>
      <c r="E206" s="17" t="s">
        <v>498</v>
      </c>
      <c r="F206" s="18" t="s">
        <v>1166</v>
      </c>
      <c r="G206" s="23" t="s">
        <v>732</v>
      </c>
      <c r="H206" s="22">
        <v>310000</v>
      </c>
      <c r="I206" s="22"/>
      <c r="J206" s="17" t="s">
        <v>725</v>
      </c>
      <c r="K206" s="13"/>
    </row>
    <row r="207" ht="82" hidden="1" customHeight="1" spans="1:11">
      <c r="A207" s="17">
        <v>7</v>
      </c>
      <c r="B207" s="17" t="s">
        <v>1167</v>
      </c>
      <c r="C207" s="17" t="s">
        <v>1168</v>
      </c>
      <c r="D207" s="17" t="s">
        <v>718</v>
      </c>
      <c r="E207" s="17" t="s">
        <v>498</v>
      </c>
      <c r="F207" s="18" t="s">
        <v>1169</v>
      </c>
      <c r="G207" s="23" t="s">
        <v>732</v>
      </c>
      <c r="H207" s="22">
        <v>390000</v>
      </c>
      <c r="I207" s="22"/>
      <c r="J207" s="17" t="s">
        <v>725</v>
      </c>
      <c r="K207" s="13"/>
    </row>
    <row r="208" ht="129" hidden="1" customHeight="1" spans="1:11">
      <c r="A208" s="17">
        <v>8</v>
      </c>
      <c r="B208" s="17" t="s">
        <v>1170</v>
      </c>
      <c r="C208" s="17" t="s">
        <v>1171</v>
      </c>
      <c r="D208" s="17" t="s">
        <v>718</v>
      </c>
      <c r="E208" s="17" t="s">
        <v>498</v>
      </c>
      <c r="F208" s="18" t="s">
        <v>1172</v>
      </c>
      <c r="G208" s="23" t="s">
        <v>732</v>
      </c>
      <c r="H208" s="22">
        <v>200000</v>
      </c>
      <c r="I208" s="22"/>
      <c r="J208" s="17" t="s">
        <v>725</v>
      </c>
      <c r="K208" s="13"/>
    </row>
    <row r="209" ht="124" hidden="1" customHeight="1" spans="1:11">
      <c r="A209" s="17">
        <v>9</v>
      </c>
      <c r="B209" s="17" t="s">
        <v>1173</v>
      </c>
      <c r="C209" s="17" t="s">
        <v>1174</v>
      </c>
      <c r="D209" s="17" t="s">
        <v>718</v>
      </c>
      <c r="E209" s="17" t="s">
        <v>498</v>
      </c>
      <c r="F209" s="18" t="s">
        <v>1175</v>
      </c>
      <c r="G209" s="23" t="s">
        <v>720</v>
      </c>
      <c r="H209" s="22">
        <v>300000</v>
      </c>
      <c r="I209" s="22"/>
      <c r="J209" s="17" t="s">
        <v>725</v>
      </c>
      <c r="K209" s="13"/>
    </row>
    <row r="210" ht="105" hidden="1" customHeight="1" spans="1:11">
      <c r="A210" s="17">
        <v>10</v>
      </c>
      <c r="B210" s="17" t="s">
        <v>1176</v>
      </c>
      <c r="C210" s="17" t="s">
        <v>1177</v>
      </c>
      <c r="D210" s="17" t="s">
        <v>718</v>
      </c>
      <c r="E210" s="17" t="s">
        <v>498</v>
      </c>
      <c r="F210" s="18" t="s">
        <v>1178</v>
      </c>
      <c r="G210" s="23" t="s">
        <v>732</v>
      </c>
      <c r="H210" s="22">
        <v>200000</v>
      </c>
      <c r="I210" s="22"/>
      <c r="J210" s="17" t="s">
        <v>725</v>
      </c>
      <c r="K210" s="13"/>
    </row>
    <row r="211" ht="88" hidden="1" customHeight="1" spans="1:11">
      <c r="A211" s="17">
        <v>11</v>
      </c>
      <c r="B211" s="17" t="s">
        <v>1179</v>
      </c>
      <c r="C211" s="17" t="s">
        <v>1180</v>
      </c>
      <c r="D211" s="17" t="s">
        <v>718</v>
      </c>
      <c r="E211" s="17" t="s">
        <v>498</v>
      </c>
      <c r="F211" s="18" t="s">
        <v>1181</v>
      </c>
      <c r="G211" s="23" t="s">
        <v>732</v>
      </c>
      <c r="H211" s="22">
        <v>354100</v>
      </c>
      <c r="I211" s="22"/>
      <c r="J211" s="17" t="s">
        <v>1182</v>
      </c>
      <c r="K211" s="13"/>
    </row>
    <row r="212" ht="88" hidden="1" customHeight="1" spans="1:11">
      <c r="A212" s="17">
        <v>12</v>
      </c>
      <c r="B212" s="17" t="s">
        <v>1183</v>
      </c>
      <c r="C212" s="17" t="s">
        <v>1180</v>
      </c>
      <c r="D212" s="17" t="s">
        <v>718</v>
      </c>
      <c r="E212" s="17" t="s">
        <v>498</v>
      </c>
      <c r="F212" s="18" t="s">
        <v>1184</v>
      </c>
      <c r="G212" s="23" t="s">
        <v>732</v>
      </c>
      <c r="H212" s="22">
        <v>433772</v>
      </c>
      <c r="I212" s="22"/>
      <c r="J212" s="17" t="s">
        <v>725</v>
      </c>
      <c r="K212" s="13"/>
    </row>
    <row r="213" ht="123" hidden="1" customHeight="1" spans="1:11">
      <c r="A213" s="17">
        <v>13</v>
      </c>
      <c r="B213" s="17" t="s">
        <v>1185</v>
      </c>
      <c r="C213" s="17" t="s">
        <v>1186</v>
      </c>
      <c r="D213" s="17" t="s">
        <v>718</v>
      </c>
      <c r="E213" s="17" t="s">
        <v>509</v>
      </c>
      <c r="F213" s="18" t="s">
        <v>1187</v>
      </c>
      <c r="G213" s="17" t="s">
        <v>732</v>
      </c>
      <c r="H213" s="22">
        <v>800000</v>
      </c>
      <c r="I213" s="22"/>
      <c r="J213" s="17" t="s">
        <v>804</v>
      </c>
      <c r="K213" s="13"/>
    </row>
    <row r="214" ht="86" hidden="1" customHeight="1" spans="1:11">
      <c r="A214" s="17">
        <v>14</v>
      </c>
      <c r="B214" s="17" t="s">
        <v>1188</v>
      </c>
      <c r="C214" s="17" t="s">
        <v>1189</v>
      </c>
      <c r="D214" s="17" t="s">
        <v>718</v>
      </c>
      <c r="E214" s="17" t="s">
        <v>564</v>
      </c>
      <c r="F214" s="18" t="s">
        <v>1190</v>
      </c>
      <c r="G214" s="17" t="s">
        <v>732</v>
      </c>
      <c r="H214" s="22">
        <v>523900</v>
      </c>
      <c r="I214" s="22"/>
      <c r="J214" s="17" t="s">
        <v>1158</v>
      </c>
      <c r="K214" s="13"/>
    </row>
    <row r="215" s="2" customFormat="1" ht="99" hidden="1" customHeight="1" spans="1:11">
      <c r="A215" s="17">
        <v>15</v>
      </c>
      <c r="B215" s="17" t="s">
        <v>1191</v>
      </c>
      <c r="C215" s="17" t="s">
        <v>1192</v>
      </c>
      <c r="D215" s="17" t="s">
        <v>718</v>
      </c>
      <c r="E215" s="17" t="s">
        <v>564</v>
      </c>
      <c r="F215" s="18" t="s">
        <v>1193</v>
      </c>
      <c r="G215" s="17" t="s">
        <v>739</v>
      </c>
      <c r="H215" s="22">
        <v>30000</v>
      </c>
      <c r="I215" s="22"/>
      <c r="J215" s="17" t="s">
        <v>721</v>
      </c>
      <c r="K215" s="13"/>
    </row>
    <row r="216" ht="72" hidden="1" customHeight="1" spans="1:11">
      <c r="A216" s="17">
        <v>16</v>
      </c>
      <c r="B216" s="17" t="s">
        <v>1194</v>
      </c>
      <c r="C216" s="17" t="s">
        <v>1195</v>
      </c>
      <c r="D216" s="17" t="s">
        <v>718</v>
      </c>
      <c r="E216" s="17" t="s">
        <v>509</v>
      </c>
      <c r="F216" s="18" t="s">
        <v>1196</v>
      </c>
      <c r="G216" s="17" t="s">
        <v>732</v>
      </c>
      <c r="H216" s="22">
        <v>160000</v>
      </c>
      <c r="I216" s="22"/>
      <c r="J216" s="17" t="s">
        <v>1197</v>
      </c>
      <c r="K216" s="13"/>
    </row>
    <row r="217" ht="72" hidden="1" customHeight="1" spans="1:11">
      <c r="A217" s="17">
        <v>17</v>
      </c>
      <c r="B217" s="17" t="s">
        <v>1198</v>
      </c>
      <c r="C217" s="17" t="s">
        <v>1199</v>
      </c>
      <c r="D217" s="17" t="s">
        <v>613</v>
      </c>
      <c r="E217" s="17" t="s">
        <v>564</v>
      </c>
      <c r="F217" s="18" t="s">
        <v>1200</v>
      </c>
      <c r="G217" s="17" t="s">
        <v>720</v>
      </c>
      <c r="H217" s="22">
        <v>100000</v>
      </c>
      <c r="I217" s="22"/>
      <c r="J217" s="17" t="s">
        <v>1201</v>
      </c>
      <c r="K217" s="13"/>
    </row>
    <row r="218" ht="66" hidden="1" customHeight="1" spans="1:11">
      <c r="A218" s="17">
        <v>18</v>
      </c>
      <c r="B218" s="17" t="s">
        <v>1202</v>
      </c>
      <c r="C218" s="17" t="s">
        <v>790</v>
      </c>
      <c r="D218" s="17" t="s">
        <v>718</v>
      </c>
      <c r="E218" s="17" t="s">
        <v>498</v>
      </c>
      <c r="F218" s="18" t="s">
        <v>1203</v>
      </c>
      <c r="G218" s="23" t="s">
        <v>732</v>
      </c>
      <c r="H218" s="22">
        <v>100000</v>
      </c>
      <c r="I218" s="22"/>
      <c r="J218" s="17" t="s">
        <v>752</v>
      </c>
      <c r="K218" s="13"/>
    </row>
    <row r="219" ht="75" hidden="1" customHeight="1" spans="1:11">
      <c r="A219" s="17">
        <v>19</v>
      </c>
      <c r="B219" s="17" t="s">
        <v>1204</v>
      </c>
      <c r="C219" s="17" t="s">
        <v>1205</v>
      </c>
      <c r="D219" s="17" t="s">
        <v>718</v>
      </c>
      <c r="E219" s="17" t="s">
        <v>498</v>
      </c>
      <c r="F219" s="18" t="s">
        <v>1206</v>
      </c>
      <c r="G219" s="23" t="s">
        <v>732</v>
      </c>
      <c r="H219" s="22">
        <v>800000</v>
      </c>
      <c r="I219" s="22"/>
      <c r="J219" s="17" t="s">
        <v>746</v>
      </c>
      <c r="K219" s="13"/>
    </row>
    <row r="220" ht="102" hidden="1" customHeight="1" spans="1:11">
      <c r="A220" s="17">
        <v>20</v>
      </c>
      <c r="B220" s="17" t="s">
        <v>1207</v>
      </c>
      <c r="C220" s="17" t="s">
        <v>1208</v>
      </c>
      <c r="D220" s="17" t="s">
        <v>718</v>
      </c>
      <c r="E220" s="17" t="s">
        <v>498</v>
      </c>
      <c r="F220" s="18" t="s">
        <v>1209</v>
      </c>
      <c r="G220" s="23" t="s">
        <v>732</v>
      </c>
      <c r="H220" s="22">
        <v>100000</v>
      </c>
      <c r="I220" s="22"/>
      <c r="J220" s="17" t="s">
        <v>752</v>
      </c>
      <c r="K220" s="13"/>
    </row>
    <row r="221" ht="67" hidden="1" customHeight="1" spans="1:11">
      <c r="A221" s="17">
        <v>21</v>
      </c>
      <c r="B221" s="17" t="s">
        <v>1210</v>
      </c>
      <c r="C221" s="17" t="s">
        <v>1211</v>
      </c>
      <c r="D221" s="17" t="s">
        <v>613</v>
      </c>
      <c r="E221" s="17" t="s">
        <v>509</v>
      </c>
      <c r="F221" s="18" t="s">
        <v>1212</v>
      </c>
      <c r="G221" s="17" t="s">
        <v>720</v>
      </c>
      <c r="H221" s="22">
        <v>180000</v>
      </c>
      <c r="I221" s="22"/>
      <c r="J221" s="17" t="s">
        <v>1213</v>
      </c>
      <c r="K221" s="13"/>
    </row>
    <row r="222" ht="87" hidden="1" customHeight="1" spans="1:11">
      <c r="A222" s="17">
        <v>22</v>
      </c>
      <c r="B222" s="17" t="s">
        <v>1214</v>
      </c>
      <c r="C222" s="17" t="s">
        <v>1215</v>
      </c>
      <c r="D222" s="17" t="s">
        <v>613</v>
      </c>
      <c r="E222" s="17" t="s">
        <v>509</v>
      </c>
      <c r="F222" s="18" t="s">
        <v>1216</v>
      </c>
      <c r="G222" s="17" t="s">
        <v>720</v>
      </c>
      <c r="H222" s="22">
        <v>720000</v>
      </c>
      <c r="I222" s="22"/>
      <c r="J222" s="17" t="s">
        <v>752</v>
      </c>
      <c r="K222" s="13"/>
    </row>
    <row r="223" ht="78" hidden="1" customHeight="1" spans="1:11">
      <c r="A223" s="17">
        <v>23</v>
      </c>
      <c r="B223" s="17" t="s">
        <v>1217</v>
      </c>
      <c r="C223" s="17" t="s">
        <v>1033</v>
      </c>
      <c r="D223" s="17" t="s">
        <v>613</v>
      </c>
      <c r="E223" s="17" t="s">
        <v>1034</v>
      </c>
      <c r="F223" s="18" t="s">
        <v>1218</v>
      </c>
      <c r="G223" s="17" t="s">
        <v>732</v>
      </c>
      <c r="H223" s="22">
        <v>100000</v>
      </c>
      <c r="I223" s="22"/>
      <c r="J223" s="17" t="s">
        <v>1219</v>
      </c>
      <c r="K223" s="13"/>
    </row>
    <row r="224" ht="36" customHeight="1" spans="1:11">
      <c r="A224" s="16" t="str">
        <f>"物流、会展、科技服务（"&amp;COUNT(A225:A246)&amp;"个）"</f>
        <v>物流、会展、科技服务（19个）</v>
      </c>
      <c r="B224" s="16"/>
      <c r="C224" s="16"/>
      <c r="D224" s="16"/>
      <c r="E224" s="16"/>
      <c r="F224" s="16"/>
      <c r="G224" s="13"/>
      <c r="H224" s="14">
        <f>H225+H235+H240</f>
        <v>2629478</v>
      </c>
      <c r="I224" s="14">
        <f>I225+I235+I240</f>
        <v>310185</v>
      </c>
      <c r="J224" s="13"/>
      <c r="K224" s="13"/>
    </row>
    <row r="225" ht="36" hidden="1" customHeight="1" spans="1:11">
      <c r="A225" s="16" t="str">
        <f>"续建项目（"&amp;COUNT(A226:A234)&amp;"个）"</f>
        <v>续建项目（9个）</v>
      </c>
      <c r="B225" s="16"/>
      <c r="C225" s="16"/>
      <c r="D225" s="16"/>
      <c r="E225" s="16"/>
      <c r="F225" s="16"/>
      <c r="G225" s="13"/>
      <c r="H225" s="14">
        <f>SUM(H226:H234)</f>
        <v>945850</v>
      </c>
      <c r="I225" s="14">
        <f>SUM(I226:I234)</f>
        <v>215000</v>
      </c>
      <c r="J225" s="13"/>
      <c r="K225" s="13"/>
    </row>
    <row r="226" ht="108" hidden="1" customHeight="1" spans="1:11">
      <c r="A226" s="21">
        <v>1</v>
      </c>
      <c r="B226" s="17" t="s">
        <v>1220</v>
      </c>
      <c r="C226" s="17" t="s">
        <v>1221</v>
      </c>
      <c r="D226" s="17" t="s">
        <v>481</v>
      </c>
      <c r="E226" s="17" t="s">
        <v>488</v>
      </c>
      <c r="F226" s="18" t="s">
        <v>1222</v>
      </c>
      <c r="G226" s="19" t="s">
        <v>494</v>
      </c>
      <c r="H226" s="22">
        <v>445000</v>
      </c>
      <c r="I226" s="22">
        <v>40000</v>
      </c>
      <c r="J226" s="17" t="s">
        <v>1223</v>
      </c>
      <c r="K226" s="13"/>
    </row>
    <row r="227" ht="123" hidden="1" customHeight="1" spans="1:11">
      <c r="A227" s="21">
        <v>2</v>
      </c>
      <c r="B227" s="17" t="s">
        <v>1224</v>
      </c>
      <c r="C227" s="17" t="s">
        <v>1225</v>
      </c>
      <c r="D227" s="17" t="s">
        <v>481</v>
      </c>
      <c r="E227" s="17" t="s">
        <v>488</v>
      </c>
      <c r="F227" s="18" t="s">
        <v>1226</v>
      </c>
      <c r="G227" s="19" t="s">
        <v>515</v>
      </c>
      <c r="H227" s="22">
        <v>218000</v>
      </c>
      <c r="I227" s="22">
        <v>40000</v>
      </c>
      <c r="J227" s="17" t="s">
        <v>1227</v>
      </c>
      <c r="K227" s="13"/>
    </row>
    <row r="228" ht="96" hidden="1" customHeight="1" spans="1:11">
      <c r="A228" s="21">
        <v>3</v>
      </c>
      <c r="B228" s="17" t="s">
        <v>1228</v>
      </c>
      <c r="C228" s="17" t="s">
        <v>1229</v>
      </c>
      <c r="D228" s="17" t="s">
        <v>481</v>
      </c>
      <c r="E228" s="17" t="s">
        <v>488</v>
      </c>
      <c r="F228" s="18" t="s">
        <v>1230</v>
      </c>
      <c r="G228" s="19" t="s">
        <v>544</v>
      </c>
      <c r="H228" s="22">
        <v>17150</v>
      </c>
      <c r="I228" s="22">
        <v>7000</v>
      </c>
      <c r="J228" s="17" t="s">
        <v>1231</v>
      </c>
      <c r="K228" s="13"/>
    </row>
    <row r="229" ht="128" hidden="1" customHeight="1" spans="1:11">
      <c r="A229" s="21">
        <v>4</v>
      </c>
      <c r="B229" s="17" t="s">
        <v>1232</v>
      </c>
      <c r="C229" s="17" t="s">
        <v>1233</v>
      </c>
      <c r="D229" s="17" t="s">
        <v>481</v>
      </c>
      <c r="E229" s="17" t="s">
        <v>564</v>
      </c>
      <c r="F229" s="18" t="s">
        <v>1234</v>
      </c>
      <c r="G229" s="19" t="s">
        <v>500</v>
      </c>
      <c r="H229" s="22">
        <v>15900</v>
      </c>
      <c r="I229" s="22">
        <v>5000</v>
      </c>
      <c r="J229" s="17" t="s">
        <v>1235</v>
      </c>
      <c r="K229" s="13"/>
    </row>
    <row r="230" ht="84" hidden="1" customHeight="1" spans="1:11">
      <c r="A230" s="21">
        <v>5</v>
      </c>
      <c r="B230" s="17" t="s">
        <v>1236</v>
      </c>
      <c r="C230" s="17" t="s">
        <v>1237</v>
      </c>
      <c r="D230" s="17" t="s">
        <v>481</v>
      </c>
      <c r="E230" s="17" t="s">
        <v>509</v>
      </c>
      <c r="F230" s="18" t="s">
        <v>1238</v>
      </c>
      <c r="G230" s="19" t="s">
        <v>500</v>
      </c>
      <c r="H230" s="22">
        <v>60000</v>
      </c>
      <c r="I230" s="22">
        <v>25000</v>
      </c>
      <c r="J230" s="17" t="s">
        <v>1239</v>
      </c>
      <c r="K230" s="13"/>
    </row>
    <row r="231" ht="120" hidden="1" customHeight="1" spans="1:11">
      <c r="A231" s="21">
        <v>6</v>
      </c>
      <c r="B231" s="17" t="s">
        <v>1240</v>
      </c>
      <c r="C231" s="17" t="s">
        <v>1241</v>
      </c>
      <c r="D231" s="17" t="s">
        <v>481</v>
      </c>
      <c r="E231" s="17" t="s">
        <v>482</v>
      </c>
      <c r="F231" s="18" t="s">
        <v>1242</v>
      </c>
      <c r="G231" s="19" t="s">
        <v>515</v>
      </c>
      <c r="H231" s="22">
        <v>76600</v>
      </c>
      <c r="I231" s="22">
        <v>60000</v>
      </c>
      <c r="J231" s="17" t="s">
        <v>1243</v>
      </c>
      <c r="K231" s="13"/>
    </row>
    <row r="232" ht="67" hidden="1" customHeight="1" spans="1:11">
      <c r="A232" s="21">
        <v>7</v>
      </c>
      <c r="B232" s="17" t="s">
        <v>1244</v>
      </c>
      <c r="C232" s="17" t="s">
        <v>1245</v>
      </c>
      <c r="D232" s="17" t="s">
        <v>481</v>
      </c>
      <c r="E232" s="17" t="s">
        <v>482</v>
      </c>
      <c r="F232" s="18" t="s">
        <v>1246</v>
      </c>
      <c r="G232" s="19" t="s">
        <v>494</v>
      </c>
      <c r="H232" s="22">
        <v>27200</v>
      </c>
      <c r="I232" s="22">
        <v>1000</v>
      </c>
      <c r="J232" s="17" t="s">
        <v>1247</v>
      </c>
      <c r="K232" s="13"/>
    </row>
    <row r="233" ht="67" hidden="1" customHeight="1" spans="1:11">
      <c r="A233" s="21">
        <v>8</v>
      </c>
      <c r="B233" s="17" t="s">
        <v>1248</v>
      </c>
      <c r="C233" s="17" t="s">
        <v>1249</v>
      </c>
      <c r="D233" s="17" t="s">
        <v>481</v>
      </c>
      <c r="E233" s="17" t="s">
        <v>509</v>
      </c>
      <c r="F233" s="18" t="s">
        <v>1250</v>
      </c>
      <c r="G233" s="19" t="s">
        <v>505</v>
      </c>
      <c r="H233" s="22">
        <v>26000</v>
      </c>
      <c r="I233" s="22">
        <v>10000</v>
      </c>
      <c r="J233" s="17" t="s">
        <v>511</v>
      </c>
      <c r="K233" s="13"/>
    </row>
    <row r="234" ht="84" hidden="1" customHeight="1" spans="1:11">
      <c r="A234" s="21">
        <v>9</v>
      </c>
      <c r="B234" s="17" t="s">
        <v>1251</v>
      </c>
      <c r="C234" s="17" t="s">
        <v>1252</v>
      </c>
      <c r="D234" s="17" t="s">
        <v>481</v>
      </c>
      <c r="E234" s="17" t="s">
        <v>509</v>
      </c>
      <c r="F234" s="18" t="s">
        <v>1253</v>
      </c>
      <c r="G234" s="19" t="s">
        <v>484</v>
      </c>
      <c r="H234" s="22">
        <v>60000</v>
      </c>
      <c r="I234" s="22">
        <v>27000</v>
      </c>
      <c r="J234" s="17" t="s">
        <v>511</v>
      </c>
      <c r="K234" s="13"/>
    </row>
    <row r="235" ht="36" hidden="1" customHeight="1" spans="1:11">
      <c r="A235" s="16" t="str">
        <f>"新建项目（"&amp;COUNT(A236:A239)&amp;"个）"</f>
        <v>新建项目（4个）</v>
      </c>
      <c r="B235" s="16"/>
      <c r="C235" s="16"/>
      <c r="D235" s="16"/>
      <c r="E235" s="16"/>
      <c r="F235" s="16"/>
      <c r="G235" s="13"/>
      <c r="H235" s="14">
        <f>SUM(H236:H239)</f>
        <v>413628</v>
      </c>
      <c r="I235" s="14">
        <f>SUM(I236:I239)</f>
        <v>95185</v>
      </c>
      <c r="J235" s="13"/>
      <c r="K235" s="13"/>
    </row>
    <row r="236" ht="69" hidden="1" customHeight="1" spans="1:11">
      <c r="A236" s="21">
        <v>1</v>
      </c>
      <c r="B236" s="17" t="s">
        <v>1254</v>
      </c>
      <c r="C236" s="17" t="s">
        <v>1075</v>
      </c>
      <c r="D236" s="17" t="s">
        <v>613</v>
      </c>
      <c r="E236" s="17" t="s">
        <v>488</v>
      </c>
      <c r="F236" s="18" t="s">
        <v>1255</v>
      </c>
      <c r="G236" s="19" t="s">
        <v>620</v>
      </c>
      <c r="H236" s="22">
        <v>9100</v>
      </c>
      <c r="I236" s="22">
        <v>4185</v>
      </c>
      <c r="J236" s="17" t="s">
        <v>1256</v>
      </c>
      <c r="K236" s="13"/>
    </row>
    <row r="237" ht="74" hidden="1" customHeight="1" spans="1:11">
      <c r="A237" s="21">
        <v>2</v>
      </c>
      <c r="B237" s="17" t="s">
        <v>1257</v>
      </c>
      <c r="C237" s="17" t="s">
        <v>1258</v>
      </c>
      <c r="D237" s="17" t="s">
        <v>613</v>
      </c>
      <c r="E237" s="17" t="s">
        <v>935</v>
      </c>
      <c r="F237" s="18" t="s">
        <v>1259</v>
      </c>
      <c r="G237" s="19" t="s">
        <v>633</v>
      </c>
      <c r="H237" s="22">
        <v>300000</v>
      </c>
      <c r="I237" s="22">
        <v>60000</v>
      </c>
      <c r="J237" s="17" t="s">
        <v>1132</v>
      </c>
      <c r="K237" s="13"/>
    </row>
    <row r="238" ht="116" hidden="1" customHeight="1" spans="1:11">
      <c r="A238" s="21">
        <v>3</v>
      </c>
      <c r="B238" s="17" t="s">
        <v>1260</v>
      </c>
      <c r="C238" s="17" t="s">
        <v>1261</v>
      </c>
      <c r="D238" s="17" t="s">
        <v>613</v>
      </c>
      <c r="E238" s="17" t="s">
        <v>564</v>
      </c>
      <c r="F238" s="18" t="s">
        <v>1262</v>
      </c>
      <c r="G238" s="19" t="s">
        <v>620</v>
      </c>
      <c r="H238" s="22">
        <v>70432</v>
      </c>
      <c r="I238" s="22">
        <v>18000</v>
      </c>
      <c r="J238" s="17" t="s">
        <v>1263</v>
      </c>
      <c r="K238" s="13"/>
    </row>
    <row r="239" ht="116" hidden="1" customHeight="1" spans="1:11">
      <c r="A239" s="21">
        <v>4</v>
      </c>
      <c r="B239" s="17" t="s">
        <v>1264</v>
      </c>
      <c r="C239" s="17" t="s">
        <v>1265</v>
      </c>
      <c r="D239" s="17" t="s">
        <v>613</v>
      </c>
      <c r="E239" s="17" t="s">
        <v>564</v>
      </c>
      <c r="F239" s="18" t="s">
        <v>1266</v>
      </c>
      <c r="G239" s="19" t="s">
        <v>633</v>
      </c>
      <c r="H239" s="22">
        <v>34096</v>
      </c>
      <c r="I239" s="22">
        <v>13000</v>
      </c>
      <c r="J239" s="17" t="s">
        <v>1267</v>
      </c>
      <c r="K239" s="13"/>
    </row>
    <row r="240" ht="36" customHeight="1" spans="1:11">
      <c r="A240" s="16" t="str">
        <f>"前期项目（"&amp;COUNT(A241:A246)&amp;"个）"</f>
        <v>前期项目（6个）</v>
      </c>
      <c r="B240" s="16"/>
      <c r="C240" s="16"/>
      <c r="D240" s="16"/>
      <c r="E240" s="16"/>
      <c r="F240" s="16"/>
      <c r="G240" s="13"/>
      <c r="H240" s="14">
        <f>SUM(H241:H246)</f>
        <v>1270000</v>
      </c>
      <c r="I240" s="14"/>
      <c r="J240" s="13"/>
      <c r="K240" s="13"/>
    </row>
    <row r="241" ht="110" hidden="1" customHeight="1" spans="1:11">
      <c r="A241" s="17">
        <v>1</v>
      </c>
      <c r="B241" s="17" t="s">
        <v>1268</v>
      </c>
      <c r="C241" s="17" t="s">
        <v>757</v>
      </c>
      <c r="D241" s="17" t="s">
        <v>718</v>
      </c>
      <c r="E241" s="17" t="s">
        <v>482</v>
      </c>
      <c r="F241" s="18" t="s">
        <v>1269</v>
      </c>
      <c r="G241" s="24" t="s">
        <v>772</v>
      </c>
      <c r="H241" s="22">
        <v>100000</v>
      </c>
      <c r="I241" s="22"/>
      <c r="J241" s="17" t="s">
        <v>759</v>
      </c>
      <c r="K241" s="13"/>
    </row>
    <row r="242" ht="110" hidden="1" customHeight="1" spans="1:11">
      <c r="A242" s="17">
        <v>2</v>
      </c>
      <c r="B242" s="17" t="s">
        <v>1270</v>
      </c>
      <c r="C242" s="17" t="s">
        <v>757</v>
      </c>
      <c r="D242" s="17" t="s">
        <v>718</v>
      </c>
      <c r="E242" s="17" t="s">
        <v>482</v>
      </c>
      <c r="F242" s="18" t="s">
        <v>1269</v>
      </c>
      <c r="G242" s="24" t="s">
        <v>772</v>
      </c>
      <c r="H242" s="22">
        <v>300000</v>
      </c>
      <c r="I242" s="22"/>
      <c r="J242" s="17" t="s">
        <v>759</v>
      </c>
      <c r="K242" s="13"/>
    </row>
    <row r="243" ht="88" hidden="1" customHeight="1" spans="1:11">
      <c r="A243" s="17">
        <v>3</v>
      </c>
      <c r="B243" s="17" t="s">
        <v>1271</v>
      </c>
      <c r="C243" s="17" t="s">
        <v>1272</v>
      </c>
      <c r="D243" s="17" t="s">
        <v>613</v>
      </c>
      <c r="E243" s="17" t="s">
        <v>564</v>
      </c>
      <c r="F243" s="18" t="s">
        <v>1273</v>
      </c>
      <c r="G243" s="17" t="s">
        <v>732</v>
      </c>
      <c r="H243" s="22">
        <v>70000</v>
      </c>
      <c r="I243" s="22"/>
      <c r="J243" s="17" t="s">
        <v>752</v>
      </c>
      <c r="K243" s="13"/>
    </row>
    <row r="244" ht="74" hidden="1" customHeight="1" spans="1:11">
      <c r="A244" s="17">
        <v>4</v>
      </c>
      <c r="B244" s="17" t="s">
        <v>1274</v>
      </c>
      <c r="C244" s="17" t="s">
        <v>1275</v>
      </c>
      <c r="D244" s="17" t="s">
        <v>718</v>
      </c>
      <c r="E244" s="17" t="s">
        <v>498</v>
      </c>
      <c r="F244" s="18" t="s">
        <v>1276</v>
      </c>
      <c r="G244" s="23" t="s">
        <v>720</v>
      </c>
      <c r="H244" s="22">
        <v>300000</v>
      </c>
      <c r="I244" s="22"/>
      <c r="J244" s="17" t="s">
        <v>752</v>
      </c>
      <c r="K244" s="13"/>
    </row>
    <row r="245" ht="157" hidden="1" customHeight="1" spans="1:11">
      <c r="A245" s="17">
        <v>5</v>
      </c>
      <c r="B245" s="17" t="s">
        <v>1277</v>
      </c>
      <c r="C245" s="17" t="s">
        <v>1278</v>
      </c>
      <c r="D245" s="17" t="s">
        <v>613</v>
      </c>
      <c r="E245" s="17" t="s">
        <v>564</v>
      </c>
      <c r="F245" s="18" t="s">
        <v>1279</v>
      </c>
      <c r="G245" s="17" t="s">
        <v>732</v>
      </c>
      <c r="H245" s="22">
        <v>300000</v>
      </c>
      <c r="I245" s="22"/>
      <c r="J245" s="17" t="s">
        <v>673</v>
      </c>
      <c r="K245" s="13"/>
    </row>
    <row r="246" ht="95" hidden="1" customHeight="1" spans="1:11">
      <c r="A246" s="17">
        <v>6</v>
      </c>
      <c r="B246" s="17" t="s">
        <v>1280</v>
      </c>
      <c r="C246" s="17" t="s">
        <v>1281</v>
      </c>
      <c r="D246" s="17" t="s">
        <v>613</v>
      </c>
      <c r="E246" s="17" t="s">
        <v>498</v>
      </c>
      <c r="F246" s="18" t="s">
        <v>1282</v>
      </c>
      <c r="G246" s="23" t="s">
        <v>720</v>
      </c>
      <c r="H246" s="22">
        <v>200000</v>
      </c>
      <c r="I246" s="22"/>
      <c r="J246" s="17" t="s">
        <v>746</v>
      </c>
      <c r="K246" s="13"/>
    </row>
    <row r="247" ht="36" hidden="1" customHeight="1" spans="1:11">
      <c r="A247" s="16" t="str">
        <f>"科技、研发、设计类平台（"&amp;COUNT(A248:A253)&amp;"个）"</f>
        <v>科技、研发、设计类平台（4个）</v>
      </c>
      <c r="B247" s="16"/>
      <c r="C247" s="16"/>
      <c r="D247" s="16"/>
      <c r="E247" s="16"/>
      <c r="F247" s="16"/>
      <c r="G247" s="13"/>
      <c r="H247" s="14">
        <f>H248+H252</f>
        <v>215937</v>
      </c>
      <c r="I247" s="14">
        <f>I248+I252</f>
        <v>19800</v>
      </c>
      <c r="J247" s="13"/>
      <c r="K247" s="13"/>
    </row>
    <row r="248" ht="36" hidden="1" customHeight="1" spans="1:11">
      <c r="A248" s="16" t="str">
        <f>"新建项目（"&amp;COUNT(A249:A251)&amp;"个）"</f>
        <v>新建项目（3个）</v>
      </c>
      <c r="B248" s="16"/>
      <c r="C248" s="16"/>
      <c r="D248" s="16"/>
      <c r="E248" s="16"/>
      <c r="F248" s="16"/>
      <c r="G248" s="13"/>
      <c r="H248" s="14">
        <f>SUM(H249:H251)</f>
        <v>115937</v>
      </c>
      <c r="I248" s="14">
        <f>SUM(I249:I251)</f>
        <v>19800</v>
      </c>
      <c r="J248" s="13"/>
      <c r="K248" s="13"/>
    </row>
    <row r="249" ht="125" hidden="1" customHeight="1" spans="1:11">
      <c r="A249" s="21">
        <v>1</v>
      </c>
      <c r="B249" s="17" t="s">
        <v>1283</v>
      </c>
      <c r="C249" s="17" t="s">
        <v>1233</v>
      </c>
      <c r="D249" s="17" t="s">
        <v>613</v>
      </c>
      <c r="E249" s="17" t="s">
        <v>564</v>
      </c>
      <c r="F249" s="18" t="s">
        <v>1284</v>
      </c>
      <c r="G249" s="19" t="s">
        <v>620</v>
      </c>
      <c r="H249" s="22">
        <v>15937</v>
      </c>
      <c r="I249" s="22">
        <v>4800</v>
      </c>
      <c r="J249" s="17" t="s">
        <v>629</v>
      </c>
      <c r="K249" s="13"/>
    </row>
    <row r="250" ht="83" hidden="1" customHeight="1" spans="1:11">
      <c r="A250" s="21">
        <v>2</v>
      </c>
      <c r="B250" s="17" t="s">
        <v>1285</v>
      </c>
      <c r="C250" s="17" t="s">
        <v>935</v>
      </c>
      <c r="D250" s="17" t="s">
        <v>613</v>
      </c>
      <c r="E250" s="17" t="s">
        <v>935</v>
      </c>
      <c r="F250" s="18" t="s">
        <v>1286</v>
      </c>
      <c r="G250" s="19" t="s">
        <v>615</v>
      </c>
      <c r="H250" s="22">
        <v>60000</v>
      </c>
      <c r="I250" s="22">
        <v>10000</v>
      </c>
      <c r="J250" s="17" t="s">
        <v>1132</v>
      </c>
      <c r="K250" s="13"/>
    </row>
    <row r="251" ht="124" hidden="1" customHeight="1" spans="1:11">
      <c r="A251" s="21">
        <v>3</v>
      </c>
      <c r="B251" s="17" t="s">
        <v>1287</v>
      </c>
      <c r="C251" s="17" t="s">
        <v>1288</v>
      </c>
      <c r="D251" s="17" t="s">
        <v>613</v>
      </c>
      <c r="E251" s="17" t="s">
        <v>564</v>
      </c>
      <c r="F251" s="18" t="s">
        <v>1289</v>
      </c>
      <c r="G251" s="19" t="s">
        <v>633</v>
      </c>
      <c r="H251" s="22">
        <v>40000</v>
      </c>
      <c r="I251" s="22">
        <v>5000</v>
      </c>
      <c r="J251" s="17" t="s">
        <v>1290</v>
      </c>
      <c r="K251" s="13"/>
    </row>
    <row r="252" ht="36" hidden="1" customHeight="1" spans="1:11">
      <c r="A252" s="16" t="str">
        <f>"前期项目（"&amp;COUNT(A253:A253)&amp;"个）"</f>
        <v>前期项目（1个）</v>
      </c>
      <c r="B252" s="16"/>
      <c r="C252" s="16"/>
      <c r="D252" s="16"/>
      <c r="E252" s="16"/>
      <c r="F252" s="16"/>
      <c r="G252" s="13"/>
      <c r="H252" s="14">
        <f>SUM(H253:H253)</f>
        <v>100000</v>
      </c>
      <c r="I252" s="14"/>
      <c r="J252" s="13"/>
      <c r="K252" s="13"/>
    </row>
    <row r="253" ht="117" hidden="1" customHeight="1" spans="1:11">
      <c r="A253" s="17">
        <v>1</v>
      </c>
      <c r="B253" s="17" t="s">
        <v>1291</v>
      </c>
      <c r="C253" s="17" t="s">
        <v>482</v>
      </c>
      <c r="D253" s="17" t="s">
        <v>613</v>
      </c>
      <c r="E253" s="17" t="s">
        <v>482</v>
      </c>
      <c r="F253" s="18" t="s">
        <v>1269</v>
      </c>
      <c r="G253" s="24" t="s">
        <v>732</v>
      </c>
      <c r="H253" s="22">
        <v>100000</v>
      </c>
      <c r="I253" s="22"/>
      <c r="J253" s="17" t="s">
        <v>759</v>
      </c>
      <c r="K253" s="13"/>
    </row>
    <row r="254" ht="36" customHeight="1" spans="1:11">
      <c r="A254" s="16" t="str">
        <f>"房地产（"&amp;COUNT(A255:A329)&amp;"个）"</f>
        <v>房地产（72个）</v>
      </c>
      <c r="B254" s="16"/>
      <c r="C254" s="16"/>
      <c r="D254" s="16"/>
      <c r="E254" s="16"/>
      <c r="F254" s="16"/>
      <c r="G254" s="13"/>
      <c r="H254" s="14">
        <f>H255+H304+H328</f>
        <v>21601361</v>
      </c>
      <c r="I254" s="14">
        <f>I255+I304+I328</f>
        <v>3114180</v>
      </c>
      <c r="J254" s="13"/>
      <c r="K254" s="13"/>
    </row>
    <row r="255" ht="36" customHeight="1" spans="1:11">
      <c r="A255" s="16" t="str">
        <f>"续建项目（"&amp;COUNT(A256:A303)&amp;"个）"</f>
        <v>续建项目（48个）</v>
      </c>
      <c r="B255" s="16"/>
      <c r="C255" s="16"/>
      <c r="D255" s="16"/>
      <c r="E255" s="16"/>
      <c r="F255" s="16"/>
      <c r="G255" s="13"/>
      <c r="H255" s="14">
        <f>SUM(H256:H303)</f>
        <v>15592273</v>
      </c>
      <c r="I255" s="14">
        <f>SUM(I256:I303)</f>
        <v>1749020</v>
      </c>
      <c r="J255" s="13"/>
      <c r="K255" s="13"/>
    </row>
    <row r="256" ht="105" customHeight="1" spans="1:11">
      <c r="A256" s="21">
        <v>1</v>
      </c>
      <c r="B256" s="17" t="s">
        <v>1292</v>
      </c>
      <c r="C256" s="17" t="s">
        <v>1293</v>
      </c>
      <c r="D256" s="17" t="s">
        <v>481</v>
      </c>
      <c r="E256" s="17" t="s">
        <v>482</v>
      </c>
      <c r="F256" s="18" t="s">
        <v>1294</v>
      </c>
      <c r="G256" s="19" t="s">
        <v>515</v>
      </c>
      <c r="H256" s="22">
        <v>3000000</v>
      </c>
      <c r="I256" s="22">
        <v>400000</v>
      </c>
      <c r="J256" s="17" t="s">
        <v>1295</v>
      </c>
      <c r="K256" s="13"/>
    </row>
    <row r="257" ht="105" customHeight="1" spans="1:11">
      <c r="A257" s="21">
        <v>2</v>
      </c>
      <c r="B257" s="17" t="s">
        <v>1296</v>
      </c>
      <c r="C257" s="17" t="s">
        <v>1297</v>
      </c>
      <c r="D257" s="17" t="s">
        <v>481</v>
      </c>
      <c r="E257" s="17" t="s">
        <v>509</v>
      </c>
      <c r="F257" s="18" t="s">
        <v>1298</v>
      </c>
      <c r="G257" s="19" t="s">
        <v>596</v>
      </c>
      <c r="H257" s="22">
        <v>1100000</v>
      </c>
      <c r="I257" s="22">
        <v>200000</v>
      </c>
      <c r="J257" s="17" t="s">
        <v>1299</v>
      </c>
      <c r="K257" s="13"/>
    </row>
    <row r="258" ht="118" customHeight="1" spans="1:11">
      <c r="A258" s="21">
        <v>3</v>
      </c>
      <c r="B258" s="17" t="s">
        <v>1300</v>
      </c>
      <c r="C258" s="17" t="s">
        <v>1301</v>
      </c>
      <c r="D258" s="17" t="s">
        <v>481</v>
      </c>
      <c r="E258" s="17" t="s">
        <v>498</v>
      </c>
      <c r="F258" s="18" t="s">
        <v>1302</v>
      </c>
      <c r="G258" s="19" t="s">
        <v>604</v>
      </c>
      <c r="H258" s="22">
        <v>1000000</v>
      </c>
      <c r="I258" s="22">
        <v>30000</v>
      </c>
      <c r="J258" s="17" t="s">
        <v>1303</v>
      </c>
      <c r="K258" s="13"/>
    </row>
    <row r="259" ht="96" hidden="1" customHeight="1" spans="1:11">
      <c r="A259" s="21">
        <v>4</v>
      </c>
      <c r="B259" s="17" t="s">
        <v>1304</v>
      </c>
      <c r="C259" s="17" t="s">
        <v>1305</v>
      </c>
      <c r="D259" s="17" t="s">
        <v>481</v>
      </c>
      <c r="E259" s="17" t="s">
        <v>498</v>
      </c>
      <c r="F259" s="18" t="s">
        <v>1306</v>
      </c>
      <c r="G259" s="19" t="s">
        <v>1307</v>
      </c>
      <c r="H259" s="22">
        <v>528000</v>
      </c>
      <c r="I259" s="22">
        <v>10000</v>
      </c>
      <c r="J259" s="17" t="s">
        <v>1308</v>
      </c>
      <c r="K259" s="13"/>
    </row>
    <row r="260" ht="181" hidden="1" customHeight="1" spans="1:11">
      <c r="A260" s="21">
        <v>5</v>
      </c>
      <c r="B260" s="17" t="s">
        <v>1309</v>
      </c>
      <c r="C260" s="17" t="s">
        <v>1310</v>
      </c>
      <c r="D260" s="17" t="s">
        <v>481</v>
      </c>
      <c r="E260" s="17" t="s">
        <v>935</v>
      </c>
      <c r="F260" s="18" t="s">
        <v>1311</v>
      </c>
      <c r="G260" s="19" t="s">
        <v>515</v>
      </c>
      <c r="H260" s="22">
        <v>299900</v>
      </c>
      <c r="I260" s="22">
        <v>6000</v>
      </c>
      <c r="J260" s="17" t="s">
        <v>1312</v>
      </c>
      <c r="K260" s="13"/>
    </row>
    <row r="261" ht="78" hidden="1" customHeight="1" spans="1:11">
      <c r="A261" s="21">
        <v>6</v>
      </c>
      <c r="B261" s="17" t="s">
        <v>1313</v>
      </c>
      <c r="C261" s="17" t="s">
        <v>1314</v>
      </c>
      <c r="D261" s="17" t="s">
        <v>481</v>
      </c>
      <c r="E261" s="17" t="s">
        <v>498</v>
      </c>
      <c r="F261" s="18" t="s">
        <v>1315</v>
      </c>
      <c r="G261" s="19" t="s">
        <v>1307</v>
      </c>
      <c r="H261" s="22">
        <v>292000</v>
      </c>
      <c r="I261" s="22">
        <v>10000</v>
      </c>
      <c r="J261" s="17" t="s">
        <v>1308</v>
      </c>
      <c r="K261" s="13"/>
    </row>
    <row r="262" ht="127" hidden="1" customHeight="1" spans="1:11">
      <c r="A262" s="21">
        <v>7</v>
      </c>
      <c r="B262" s="17" t="s">
        <v>1316</v>
      </c>
      <c r="C262" s="17" t="s">
        <v>1317</v>
      </c>
      <c r="D262" s="17" t="s">
        <v>481</v>
      </c>
      <c r="E262" s="17" t="s">
        <v>498</v>
      </c>
      <c r="F262" s="18" t="s">
        <v>1318</v>
      </c>
      <c r="G262" s="19" t="s">
        <v>604</v>
      </c>
      <c r="H262" s="22">
        <v>230000</v>
      </c>
      <c r="I262" s="22">
        <v>20000</v>
      </c>
      <c r="J262" s="17" t="s">
        <v>1319</v>
      </c>
      <c r="K262" s="13"/>
    </row>
    <row r="263" ht="127" hidden="1" customHeight="1" spans="1:11">
      <c r="A263" s="21">
        <v>8</v>
      </c>
      <c r="B263" s="17" t="s">
        <v>1320</v>
      </c>
      <c r="C263" s="17" t="s">
        <v>1321</v>
      </c>
      <c r="D263" s="17" t="s">
        <v>481</v>
      </c>
      <c r="E263" s="17" t="s">
        <v>935</v>
      </c>
      <c r="F263" s="18" t="s">
        <v>1322</v>
      </c>
      <c r="G263" s="19" t="s">
        <v>515</v>
      </c>
      <c r="H263" s="22">
        <v>220000</v>
      </c>
      <c r="I263" s="22">
        <v>8000</v>
      </c>
      <c r="J263" s="17" t="s">
        <v>1323</v>
      </c>
      <c r="K263" s="13"/>
    </row>
    <row r="264" ht="180" hidden="1" customHeight="1" spans="1:11">
      <c r="A264" s="21">
        <v>9</v>
      </c>
      <c r="B264" s="17" t="s">
        <v>1324</v>
      </c>
      <c r="C264" s="17" t="s">
        <v>1325</v>
      </c>
      <c r="D264" s="17" t="s">
        <v>481</v>
      </c>
      <c r="E264" s="17" t="s">
        <v>1034</v>
      </c>
      <c r="F264" s="18" t="s">
        <v>1326</v>
      </c>
      <c r="G264" s="19" t="s">
        <v>937</v>
      </c>
      <c r="H264" s="22">
        <v>225956</v>
      </c>
      <c r="I264" s="22">
        <v>40000</v>
      </c>
      <c r="J264" s="17" t="s">
        <v>1327</v>
      </c>
      <c r="K264" s="13"/>
    </row>
    <row r="265" ht="184" hidden="1" customHeight="1" spans="1:11">
      <c r="A265" s="21">
        <v>10</v>
      </c>
      <c r="B265" s="17" t="s">
        <v>1328</v>
      </c>
      <c r="C265" s="17" t="s">
        <v>1329</v>
      </c>
      <c r="D265" s="17" t="s">
        <v>481</v>
      </c>
      <c r="E265" s="17" t="s">
        <v>935</v>
      </c>
      <c r="F265" s="18" t="s">
        <v>1330</v>
      </c>
      <c r="G265" s="19" t="s">
        <v>515</v>
      </c>
      <c r="H265" s="22">
        <v>216000</v>
      </c>
      <c r="I265" s="22">
        <v>7000</v>
      </c>
      <c r="J265" s="17" t="s">
        <v>1331</v>
      </c>
      <c r="K265" s="13"/>
    </row>
    <row r="266" ht="125" hidden="1" customHeight="1" spans="1:11">
      <c r="A266" s="21">
        <v>11</v>
      </c>
      <c r="B266" s="17" t="s">
        <v>1332</v>
      </c>
      <c r="C266" s="17" t="s">
        <v>1333</v>
      </c>
      <c r="D266" s="17" t="s">
        <v>481</v>
      </c>
      <c r="E266" s="17" t="s">
        <v>935</v>
      </c>
      <c r="F266" s="18" t="s">
        <v>1334</v>
      </c>
      <c r="G266" s="19" t="s">
        <v>515</v>
      </c>
      <c r="H266" s="22">
        <v>203000</v>
      </c>
      <c r="I266" s="22">
        <v>15000</v>
      </c>
      <c r="J266" s="17" t="s">
        <v>1335</v>
      </c>
      <c r="K266" s="13"/>
    </row>
    <row r="267" ht="103" hidden="1" customHeight="1" spans="1:11">
      <c r="A267" s="21">
        <v>12</v>
      </c>
      <c r="B267" s="17" t="s">
        <v>1336</v>
      </c>
      <c r="C267" s="17" t="s">
        <v>1337</v>
      </c>
      <c r="D267" s="17" t="s">
        <v>481</v>
      </c>
      <c r="E267" s="17" t="s">
        <v>509</v>
      </c>
      <c r="F267" s="18" t="s">
        <v>1338</v>
      </c>
      <c r="G267" s="19" t="s">
        <v>596</v>
      </c>
      <c r="H267" s="22">
        <v>280000</v>
      </c>
      <c r="I267" s="22">
        <v>42000</v>
      </c>
      <c r="J267" s="17" t="s">
        <v>1339</v>
      </c>
      <c r="K267" s="13"/>
    </row>
    <row r="268" ht="92" hidden="1" customHeight="1" spans="1:11">
      <c r="A268" s="21">
        <v>13</v>
      </c>
      <c r="B268" s="17" t="s">
        <v>1340</v>
      </c>
      <c r="C268" s="17" t="s">
        <v>1341</v>
      </c>
      <c r="D268" s="17" t="s">
        <v>481</v>
      </c>
      <c r="E268" s="17" t="s">
        <v>482</v>
      </c>
      <c r="F268" s="18" t="s">
        <v>1342</v>
      </c>
      <c r="G268" s="19" t="s">
        <v>484</v>
      </c>
      <c r="H268" s="22">
        <v>180000</v>
      </c>
      <c r="I268" s="22">
        <v>50000</v>
      </c>
      <c r="J268" s="17" t="s">
        <v>1343</v>
      </c>
      <c r="K268" s="13"/>
    </row>
    <row r="269" ht="123" customHeight="1" spans="1:11">
      <c r="A269" s="21">
        <v>14</v>
      </c>
      <c r="B269" s="17" t="s">
        <v>1344</v>
      </c>
      <c r="C269" s="17" t="s">
        <v>1345</v>
      </c>
      <c r="D269" s="17" t="s">
        <v>481</v>
      </c>
      <c r="E269" s="17" t="s">
        <v>498</v>
      </c>
      <c r="F269" s="18" t="s">
        <v>1346</v>
      </c>
      <c r="G269" s="19" t="s">
        <v>1347</v>
      </c>
      <c r="H269" s="22">
        <v>1600000</v>
      </c>
      <c r="I269" s="22">
        <v>20000</v>
      </c>
      <c r="J269" s="17" t="s">
        <v>1348</v>
      </c>
      <c r="K269" s="13"/>
    </row>
    <row r="270" ht="114" hidden="1" customHeight="1" spans="1:11">
      <c r="A270" s="21">
        <v>15</v>
      </c>
      <c r="B270" s="17" t="s">
        <v>1349</v>
      </c>
      <c r="C270" s="17" t="s">
        <v>1350</v>
      </c>
      <c r="D270" s="17" t="s">
        <v>481</v>
      </c>
      <c r="E270" s="17" t="s">
        <v>482</v>
      </c>
      <c r="F270" s="18" t="s">
        <v>1351</v>
      </c>
      <c r="G270" s="19" t="s">
        <v>515</v>
      </c>
      <c r="H270" s="22">
        <v>300000</v>
      </c>
      <c r="I270" s="22">
        <v>40000</v>
      </c>
      <c r="J270" s="17" t="s">
        <v>1352</v>
      </c>
      <c r="K270" s="13"/>
    </row>
    <row r="271" ht="89" hidden="1" customHeight="1" spans="1:11">
      <c r="A271" s="21">
        <v>16</v>
      </c>
      <c r="B271" s="17" t="s">
        <v>1353</v>
      </c>
      <c r="C271" s="17" t="s">
        <v>1019</v>
      </c>
      <c r="D271" s="17" t="s">
        <v>481</v>
      </c>
      <c r="E271" s="17" t="s">
        <v>488</v>
      </c>
      <c r="F271" s="18" t="s">
        <v>1354</v>
      </c>
      <c r="G271" s="19" t="s">
        <v>494</v>
      </c>
      <c r="H271" s="22">
        <v>143000</v>
      </c>
      <c r="I271" s="22">
        <v>41978</v>
      </c>
      <c r="J271" s="17" t="s">
        <v>1355</v>
      </c>
      <c r="K271" s="13"/>
    </row>
    <row r="272" ht="166" hidden="1" customHeight="1" spans="1:11">
      <c r="A272" s="21">
        <v>17</v>
      </c>
      <c r="B272" s="17" t="s">
        <v>1356</v>
      </c>
      <c r="C272" s="17" t="s">
        <v>964</v>
      </c>
      <c r="D272" s="17" t="s">
        <v>481</v>
      </c>
      <c r="E272" s="17" t="s">
        <v>935</v>
      </c>
      <c r="F272" s="18" t="s">
        <v>1357</v>
      </c>
      <c r="G272" s="19" t="s">
        <v>515</v>
      </c>
      <c r="H272" s="22">
        <v>140000</v>
      </c>
      <c r="I272" s="22">
        <v>10000</v>
      </c>
      <c r="J272" s="17" t="s">
        <v>1358</v>
      </c>
      <c r="K272" s="13"/>
    </row>
    <row r="273" ht="122" hidden="1" customHeight="1" spans="1:11">
      <c r="A273" s="21">
        <v>18</v>
      </c>
      <c r="B273" s="17" t="s">
        <v>1359</v>
      </c>
      <c r="C273" s="17" t="s">
        <v>1360</v>
      </c>
      <c r="D273" s="17" t="s">
        <v>481</v>
      </c>
      <c r="E273" s="17" t="s">
        <v>935</v>
      </c>
      <c r="F273" s="18" t="s">
        <v>1361</v>
      </c>
      <c r="G273" s="19" t="s">
        <v>484</v>
      </c>
      <c r="H273" s="22">
        <v>130000</v>
      </c>
      <c r="I273" s="22">
        <v>6000</v>
      </c>
      <c r="J273" s="17" t="s">
        <v>1362</v>
      </c>
      <c r="K273" s="13"/>
    </row>
    <row r="274" ht="116" hidden="1" customHeight="1" spans="1:11">
      <c r="A274" s="21">
        <v>19</v>
      </c>
      <c r="B274" s="17" t="s">
        <v>1363</v>
      </c>
      <c r="C274" s="17" t="s">
        <v>1364</v>
      </c>
      <c r="D274" s="17" t="s">
        <v>481</v>
      </c>
      <c r="E274" s="17" t="s">
        <v>498</v>
      </c>
      <c r="F274" s="18" t="s">
        <v>1365</v>
      </c>
      <c r="G274" s="19" t="s">
        <v>515</v>
      </c>
      <c r="H274" s="22">
        <v>133256</v>
      </c>
      <c r="I274" s="22">
        <v>9000</v>
      </c>
      <c r="J274" s="17" t="s">
        <v>1366</v>
      </c>
      <c r="K274" s="13"/>
    </row>
    <row r="275" ht="275" hidden="1" customHeight="1" spans="1:11">
      <c r="A275" s="21">
        <v>20</v>
      </c>
      <c r="B275" s="17" t="s">
        <v>1367</v>
      </c>
      <c r="C275" s="17" t="s">
        <v>968</v>
      </c>
      <c r="D275" s="17" t="s">
        <v>481</v>
      </c>
      <c r="E275" s="17" t="s">
        <v>935</v>
      </c>
      <c r="F275" s="18" t="s">
        <v>1368</v>
      </c>
      <c r="G275" s="19" t="s">
        <v>515</v>
      </c>
      <c r="H275" s="22">
        <v>112000</v>
      </c>
      <c r="I275" s="22">
        <v>6000</v>
      </c>
      <c r="J275" s="17" t="s">
        <v>1369</v>
      </c>
      <c r="K275" s="13"/>
    </row>
    <row r="276" ht="89" hidden="1" customHeight="1" spans="1:11">
      <c r="A276" s="21">
        <v>21</v>
      </c>
      <c r="B276" s="17" t="s">
        <v>1370</v>
      </c>
      <c r="C276" s="17" t="s">
        <v>1371</v>
      </c>
      <c r="D276" s="17" t="s">
        <v>481</v>
      </c>
      <c r="E276" s="17" t="s">
        <v>564</v>
      </c>
      <c r="F276" s="18" t="s">
        <v>1372</v>
      </c>
      <c r="G276" s="19" t="s">
        <v>494</v>
      </c>
      <c r="H276" s="22">
        <v>110000</v>
      </c>
      <c r="I276" s="22">
        <v>13504</v>
      </c>
      <c r="J276" s="17" t="s">
        <v>1373</v>
      </c>
      <c r="K276" s="13"/>
    </row>
    <row r="277" ht="112" hidden="1" customHeight="1" spans="1:11">
      <c r="A277" s="21">
        <v>22</v>
      </c>
      <c r="B277" s="17" t="s">
        <v>1374</v>
      </c>
      <c r="C277" s="17" t="s">
        <v>1364</v>
      </c>
      <c r="D277" s="17" t="s">
        <v>481</v>
      </c>
      <c r="E277" s="17" t="s">
        <v>498</v>
      </c>
      <c r="F277" s="18" t="s">
        <v>1375</v>
      </c>
      <c r="G277" s="19" t="s">
        <v>544</v>
      </c>
      <c r="H277" s="22">
        <v>125000</v>
      </c>
      <c r="I277" s="22">
        <v>16000</v>
      </c>
      <c r="J277" s="17" t="s">
        <v>1366</v>
      </c>
      <c r="K277" s="13"/>
    </row>
    <row r="278" ht="78" hidden="1" customHeight="1" spans="1:11">
      <c r="A278" s="21">
        <v>23</v>
      </c>
      <c r="B278" s="17" t="s">
        <v>1376</v>
      </c>
      <c r="C278" s="17" t="s">
        <v>1377</v>
      </c>
      <c r="D278" s="17" t="s">
        <v>481</v>
      </c>
      <c r="E278" s="17" t="s">
        <v>482</v>
      </c>
      <c r="F278" s="18" t="s">
        <v>1378</v>
      </c>
      <c r="G278" s="19" t="s">
        <v>500</v>
      </c>
      <c r="H278" s="22">
        <v>100000</v>
      </c>
      <c r="I278" s="22">
        <v>30000</v>
      </c>
      <c r="J278" s="17" t="s">
        <v>1379</v>
      </c>
      <c r="K278" s="13"/>
    </row>
    <row r="279" ht="78" hidden="1" customHeight="1" spans="1:11">
      <c r="A279" s="21">
        <v>24</v>
      </c>
      <c r="B279" s="17" t="s">
        <v>1380</v>
      </c>
      <c r="C279" s="17" t="s">
        <v>1019</v>
      </c>
      <c r="D279" s="17" t="s">
        <v>481</v>
      </c>
      <c r="E279" s="17" t="s">
        <v>488</v>
      </c>
      <c r="F279" s="18" t="s">
        <v>1381</v>
      </c>
      <c r="G279" s="19" t="s">
        <v>544</v>
      </c>
      <c r="H279" s="22">
        <v>146000</v>
      </c>
      <c r="I279" s="22">
        <v>19091</v>
      </c>
      <c r="J279" s="17" t="s">
        <v>1382</v>
      </c>
      <c r="K279" s="13"/>
    </row>
    <row r="280" ht="78" hidden="1" customHeight="1" spans="1:11">
      <c r="A280" s="21">
        <v>25</v>
      </c>
      <c r="B280" s="17" t="s">
        <v>1383</v>
      </c>
      <c r="C280" s="17" t="s">
        <v>1384</v>
      </c>
      <c r="D280" s="17" t="s">
        <v>481</v>
      </c>
      <c r="E280" s="17" t="s">
        <v>509</v>
      </c>
      <c r="F280" s="18" t="s">
        <v>1385</v>
      </c>
      <c r="G280" s="19" t="s">
        <v>500</v>
      </c>
      <c r="H280" s="22">
        <v>250000</v>
      </c>
      <c r="I280" s="22">
        <v>36146</v>
      </c>
      <c r="J280" s="17" t="s">
        <v>1052</v>
      </c>
      <c r="K280" s="13"/>
    </row>
    <row r="281" ht="141" hidden="1" customHeight="1" spans="1:11">
      <c r="A281" s="21">
        <v>26</v>
      </c>
      <c r="B281" s="17" t="s">
        <v>1386</v>
      </c>
      <c r="C281" s="17" t="s">
        <v>1387</v>
      </c>
      <c r="D281" s="17" t="s">
        <v>481</v>
      </c>
      <c r="E281" s="17" t="s">
        <v>482</v>
      </c>
      <c r="F281" s="18" t="s">
        <v>1388</v>
      </c>
      <c r="G281" s="19" t="s">
        <v>544</v>
      </c>
      <c r="H281" s="22">
        <v>250000</v>
      </c>
      <c r="I281" s="22">
        <v>43000</v>
      </c>
      <c r="J281" s="17" t="s">
        <v>1389</v>
      </c>
      <c r="K281" s="13"/>
    </row>
    <row r="282" ht="93" hidden="1" customHeight="1" spans="1:11">
      <c r="A282" s="21">
        <v>27</v>
      </c>
      <c r="B282" s="17" t="s">
        <v>1390</v>
      </c>
      <c r="C282" s="17" t="s">
        <v>1391</v>
      </c>
      <c r="D282" s="17" t="s">
        <v>481</v>
      </c>
      <c r="E282" s="17" t="s">
        <v>488</v>
      </c>
      <c r="F282" s="18" t="s">
        <v>1392</v>
      </c>
      <c r="G282" s="19" t="s">
        <v>500</v>
      </c>
      <c r="H282" s="22">
        <v>140000</v>
      </c>
      <c r="I282" s="22">
        <v>45000</v>
      </c>
      <c r="J282" s="17" t="s">
        <v>1393</v>
      </c>
      <c r="K282" s="13"/>
    </row>
    <row r="283" ht="93" hidden="1" customHeight="1" spans="1:11">
      <c r="A283" s="21">
        <v>28</v>
      </c>
      <c r="B283" s="17" t="s">
        <v>1394</v>
      </c>
      <c r="C283" s="17" t="s">
        <v>1395</v>
      </c>
      <c r="D283" s="17" t="s">
        <v>481</v>
      </c>
      <c r="E283" s="17" t="s">
        <v>488</v>
      </c>
      <c r="F283" s="18" t="s">
        <v>1396</v>
      </c>
      <c r="G283" s="19" t="s">
        <v>500</v>
      </c>
      <c r="H283" s="22">
        <v>230000</v>
      </c>
      <c r="I283" s="22">
        <v>40000</v>
      </c>
      <c r="J283" s="17" t="s">
        <v>1397</v>
      </c>
      <c r="K283" s="13"/>
    </row>
    <row r="284" ht="78" hidden="1" customHeight="1" spans="1:11">
      <c r="A284" s="21">
        <v>29</v>
      </c>
      <c r="B284" s="17" t="s">
        <v>1398</v>
      </c>
      <c r="C284" s="17" t="s">
        <v>1399</v>
      </c>
      <c r="D284" s="17" t="s">
        <v>481</v>
      </c>
      <c r="E284" s="17" t="s">
        <v>564</v>
      </c>
      <c r="F284" s="18" t="s">
        <v>1400</v>
      </c>
      <c r="G284" s="19" t="s">
        <v>544</v>
      </c>
      <c r="H284" s="22">
        <v>480000</v>
      </c>
      <c r="I284" s="22">
        <v>40000</v>
      </c>
      <c r="J284" s="17" t="s">
        <v>1401</v>
      </c>
      <c r="K284" s="13"/>
    </row>
    <row r="285" ht="78" hidden="1" customHeight="1" spans="1:11">
      <c r="A285" s="21">
        <v>30</v>
      </c>
      <c r="B285" s="17" t="s">
        <v>1402</v>
      </c>
      <c r="C285" s="17" t="s">
        <v>1403</v>
      </c>
      <c r="D285" s="17" t="s">
        <v>481</v>
      </c>
      <c r="E285" s="17" t="s">
        <v>498</v>
      </c>
      <c r="F285" s="18" t="s">
        <v>1404</v>
      </c>
      <c r="G285" s="19" t="s">
        <v>500</v>
      </c>
      <c r="H285" s="22">
        <v>120000</v>
      </c>
      <c r="I285" s="22">
        <v>16000</v>
      </c>
      <c r="J285" s="17" t="s">
        <v>1405</v>
      </c>
      <c r="K285" s="13"/>
    </row>
    <row r="286" ht="84" hidden="1" customHeight="1" spans="1:11">
      <c r="A286" s="21">
        <v>31</v>
      </c>
      <c r="B286" s="17" t="s">
        <v>1406</v>
      </c>
      <c r="C286" s="17" t="s">
        <v>1407</v>
      </c>
      <c r="D286" s="17" t="s">
        <v>481</v>
      </c>
      <c r="E286" s="17" t="s">
        <v>935</v>
      </c>
      <c r="F286" s="18" t="s">
        <v>1408</v>
      </c>
      <c r="G286" s="19" t="s">
        <v>505</v>
      </c>
      <c r="H286" s="22">
        <v>100000</v>
      </c>
      <c r="I286" s="22">
        <v>5000</v>
      </c>
      <c r="J286" s="17" t="s">
        <v>629</v>
      </c>
      <c r="K286" s="13"/>
    </row>
    <row r="287" ht="132" hidden="1" customHeight="1" spans="1:11">
      <c r="A287" s="21">
        <v>32</v>
      </c>
      <c r="B287" s="17" t="s">
        <v>1409</v>
      </c>
      <c r="C287" s="17" t="s">
        <v>934</v>
      </c>
      <c r="D287" s="17" t="s">
        <v>481</v>
      </c>
      <c r="E287" s="17" t="s">
        <v>935</v>
      </c>
      <c r="F287" s="18" t="s">
        <v>1410</v>
      </c>
      <c r="G287" s="19" t="s">
        <v>515</v>
      </c>
      <c r="H287" s="22">
        <v>104000</v>
      </c>
      <c r="I287" s="22">
        <v>7000</v>
      </c>
      <c r="J287" s="17" t="s">
        <v>1411</v>
      </c>
      <c r="K287" s="13"/>
    </row>
    <row r="288" ht="132" hidden="1" customHeight="1" spans="1:11">
      <c r="A288" s="21">
        <v>33</v>
      </c>
      <c r="B288" s="17" t="s">
        <v>1412</v>
      </c>
      <c r="C288" s="17" t="s">
        <v>1413</v>
      </c>
      <c r="D288" s="17" t="s">
        <v>481</v>
      </c>
      <c r="E288" s="17" t="s">
        <v>935</v>
      </c>
      <c r="F288" s="18" t="s">
        <v>1414</v>
      </c>
      <c r="G288" s="19" t="s">
        <v>484</v>
      </c>
      <c r="H288" s="22">
        <v>102300</v>
      </c>
      <c r="I288" s="22">
        <v>9000</v>
      </c>
      <c r="J288" s="17" t="s">
        <v>1415</v>
      </c>
      <c r="K288" s="13"/>
    </row>
    <row r="289" ht="102" hidden="1" customHeight="1" spans="1:11">
      <c r="A289" s="21">
        <v>34</v>
      </c>
      <c r="B289" s="17" t="s">
        <v>1416</v>
      </c>
      <c r="C289" s="17" t="s">
        <v>1417</v>
      </c>
      <c r="D289" s="17" t="s">
        <v>481</v>
      </c>
      <c r="E289" s="17" t="s">
        <v>498</v>
      </c>
      <c r="F289" s="18" t="s">
        <v>1418</v>
      </c>
      <c r="G289" s="19" t="s">
        <v>1016</v>
      </c>
      <c r="H289" s="22">
        <v>160000</v>
      </c>
      <c r="I289" s="22">
        <v>20000</v>
      </c>
      <c r="J289" s="17" t="s">
        <v>1419</v>
      </c>
      <c r="K289" s="13"/>
    </row>
    <row r="290" ht="170" hidden="1" customHeight="1" spans="1:11">
      <c r="A290" s="21">
        <v>35</v>
      </c>
      <c r="B290" s="17" t="s">
        <v>1420</v>
      </c>
      <c r="C290" s="17" t="s">
        <v>1421</v>
      </c>
      <c r="D290" s="17" t="s">
        <v>481</v>
      </c>
      <c r="E290" s="17" t="s">
        <v>935</v>
      </c>
      <c r="F290" s="18" t="s">
        <v>1422</v>
      </c>
      <c r="G290" s="19" t="s">
        <v>500</v>
      </c>
      <c r="H290" s="22">
        <v>350000</v>
      </c>
      <c r="I290" s="22">
        <v>20000</v>
      </c>
      <c r="J290" s="17" t="s">
        <v>1423</v>
      </c>
      <c r="K290" s="13"/>
    </row>
    <row r="291" ht="96" hidden="1" customHeight="1" spans="1:11">
      <c r="A291" s="21">
        <v>36</v>
      </c>
      <c r="B291" s="17" t="s">
        <v>1424</v>
      </c>
      <c r="C291" s="17" t="s">
        <v>1019</v>
      </c>
      <c r="D291" s="17" t="s">
        <v>481</v>
      </c>
      <c r="E291" s="17" t="s">
        <v>488</v>
      </c>
      <c r="F291" s="18" t="s">
        <v>1425</v>
      </c>
      <c r="G291" s="19" t="s">
        <v>544</v>
      </c>
      <c r="H291" s="22">
        <v>124000</v>
      </c>
      <c r="I291" s="22">
        <v>9354</v>
      </c>
      <c r="J291" s="17" t="s">
        <v>1426</v>
      </c>
      <c r="K291" s="13"/>
    </row>
    <row r="292" ht="127" hidden="1" customHeight="1" spans="1:11">
      <c r="A292" s="21">
        <v>37</v>
      </c>
      <c r="B292" s="17" t="s">
        <v>1427</v>
      </c>
      <c r="C292" s="17" t="s">
        <v>1026</v>
      </c>
      <c r="D292" s="17" t="s">
        <v>481</v>
      </c>
      <c r="E292" s="17" t="s">
        <v>935</v>
      </c>
      <c r="F292" s="18" t="s">
        <v>1428</v>
      </c>
      <c r="G292" s="19" t="s">
        <v>500</v>
      </c>
      <c r="H292" s="22">
        <v>140000</v>
      </c>
      <c r="I292" s="22">
        <v>20000</v>
      </c>
      <c r="J292" s="17" t="s">
        <v>1429</v>
      </c>
      <c r="K292" s="13"/>
    </row>
    <row r="293" ht="127" hidden="1" customHeight="1" spans="1:11">
      <c r="A293" s="21">
        <v>38</v>
      </c>
      <c r="B293" s="17" t="s">
        <v>1430</v>
      </c>
      <c r="C293" s="17" t="s">
        <v>1431</v>
      </c>
      <c r="D293" s="17" t="s">
        <v>481</v>
      </c>
      <c r="E293" s="17" t="s">
        <v>498</v>
      </c>
      <c r="F293" s="18" t="s">
        <v>1432</v>
      </c>
      <c r="G293" s="19" t="s">
        <v>1433</v>
      </c>
      <c r="H293" s="22">
        <v>200000</v>
      </c>
      <c r="I293" s="22">
        <v>10000</v>
      </c>
      <c r="J293" s="17" t="s">
        <v>1434</v>
      </c>
      <c r="K293" s="13"/>
    </row>
    <row r="294" ht="77" hidden="1" customHeight="1" spans="1:11">
      <c r="A294" s="21">
        <v>39</v>
      </c>
      <c r="B294" s="17" t="s">
        <v>1435</v>
      </c>
      <c r="C294" s="17" t="s">
        <v>1436</v>
      </c>
      <c r="D294" s="17" t="s">
        <v>481</v>
      </c>
      <c r="E294" s="17" t="s">
        <v>498</v>
      </c>
      <c r="F294" s="18" t="s">
        <v>1437</v>
      </c>
      <c r="G294" s="19" t="s">
        <v>1438</v>
      </c>
      <c r="H294" s="22">
        <v>140000</v>
      </c>
      <c r="I294" s="22">
        <v>10000</v>
      </c>
      <c r="J294" s="17" t="s">
        <v>1439</v>
      </c>
      <c r="K294" s="13"/>
    </row>
    <row r="295" ht="99" hidden="1" customHeight="1" spans="1:11">
      <c r="A295" s="21">
        <v>40</v>
      </c>
      <c r="B295" s="17" t="s">
        <v>1440</v>
      </c>
      <c r="C295" s="17" t="s">
        <v>1441</v>
      </c>
      <c r="D295" s="17" t="s">
        <v>481</v>
      </c>
      <c r="E295" s="17" t="s">
        <v>482</v>
      </c>
      <c r="F295" s="18" t="s">
        <v>1442</v>
      </c>
      <c r="G295" s="19" t="s">
        <v>596</v>
      </c>
      <c r="H295" s="22">
        <v>198100</v>
      </c>
      <c r="I295" s="22">
        <v>50000</v>
      </c>
      <c r="J295" s="17" t="s">
        <v>1443</v>
      </c>
      <c r="K295" s="13"/>
    </row>
    <row r="296" ht="112" hidden="1" customHeight="1" spans="1:11">
      <c r="A296" s="21">
        <v>41</v>
      </c>
      <c r="B296" s="17" t="s">
        <v>1444</v>
      </c>
      <c r="C296" s="17" t="s">
        <v>1445</v>
      </c>
      <c r="D296" s="17" t="s">
        <v>481</v>
      </c>
      <c r="E296" s="17" t="s">
        <v>482</v>
      </c>
      <c r="F296" s="18" t="s">
        <v>1446</v>
      </c>
      <c r="G296" s="19" t="s">
        <v>500</v>
      </c>
      <c r="H296" s="22">
        <v>100000</v>
      </c>
      <c r="I296" s="22">
        <v>30000</v>
      </c>
      <c r="J296" s="17" t="s">
        <v>629</v>
      </c>
      <c r="K296" s="13"/>
    </row>
    <row r="297" ht="195" hidden="1" customHeight="1" spans="1:11">
      <c r="A297" s="21">
        <v>42</v>
      </c>
      <c r="B297" s="17" t="s">
        <v>1447</v>
      </c>
      <c r="C297" s="17" t="s">
        <v>1448</v>
      </c>
      <c r="D297" s="17" t="s">
        <v>481</v>
      </c>
      <c r="E297" s="17" t="s">
        <v>482</v>
      </c>
      <c r="F297" s="18" t="s">
        <v>1449</v>
      </c>
      <c r="G297" s="19" t="s">
        <v>544</v>
      </c>
      <c r="H297" s="22">
        <v>205000</v>
      </c>
      <c r="I297" s="22">
        <v>54254</v>
      </c>
      <c r="J297" s="17" t="s">
        <v>1450</v>
      </c>
      <c r="K297" s="13"/>
    </row>
    <row r="298" ht="114" hidden="1" customHeight="1" spans="1:11">
      <c r="A298" s="21">
        <v>43</v>
      </c>
      <c r="B298" s="17" t="s">
        <v>1451</v>
      </c>
      <c r="C298" s="17" t="s">
        <v>1452</v>
      </c>
      <c r="D298" s="17" t="s">
        <v>481</v>
      </c>
      <c r="E298" s="17" t="s">
        <v>482</v>
      </c>
      <c r="F298" s="18" t="s">
        <v>1453</v>
      </c>
      <c r="G298" s="19" t="s">
        <v>515</v>
      </c>
      <c r="H298" s="22">
        <v>130000</v>
      </c>
      <c r="I298" s="22">
        <v>40000</v>
      </c>
      <c r="J298" s="17" t="s">
        <v>1454</v>
      </c>
      <c r="K298" s="13"/>
    </row>
    <row r="299" ht="80" hidden="1" customHeight="1" spans="1:11">
      <c r="A299" s="21">
        <v>44</v>
      </c>
      <c r="B299" s="17" t="s">
        <v>1455</v>
      </c>
      <c r="C299" s="17" t="s">
        <v>1456</v>
      </c>
      <c r="D299" s="17" t="s">
        <v>481</v>
      </c>
      <c r="E299" s="17" t="s">
        <v>509</v>
      </c>
      <c r="F299" s="18" t="s">
        <v>1457</v>
      </c>
      <c r="G299" s="19" t="s">
        <v>500</v>
      </c>
      <c r="H299" s="22">
        <v>180000</v>
      </c>
      <c r="I299" s="22">
        <v>30000</v>
      </c>
      <c r="J299" s="17" t="s">
        <v>1458</v>
      </c>
      <c r="K299" s="13"/>
    </row>
    <row r="300" ht="99" hidden="1" customHeight="1" spans="1:11">
      <c r="A300" s="21">
        <v>45</v>
      </c>
      <c r="B300" s="17" t="s">
        <v>1459</v>
      </c>
      <c r="C300" s="17" t="s">
        <v>1460</v>
      </c>
      <c r="D300" s="17" t="s">
        <v>481</v>
      </c>
      <c r="E300" s="17" t="s">
        <v>564</v>
      </c>
      <c r="F300" s="18" t="s">
        <v>1461</v>
      </c>
      <c r="G300" s="19" t="s">
        <v>856</v>
      </c>
      <c r="H300" s="22">
        <v>477561</v>
      </c>
      <c r="I300" s="22">
        <v>59693</v>
      </c>
      <c r="J300" s="17" t="s">
        <v>1462</v>
      </c>
      <c r="K300" s="13"/>
    </row>
    <row r="301" ht="84" hidden="1" customHeight="1" spans="1:11">
      <c r="A301" s="21">
        <v>46</v>
      </c>
      <c r="B301" s="17" t="s">
        <v>1463</v>
      </c>
      <c r="C301" s="17" t="s">
        <v>1464</v>
      </c>
      <c r="D301" s="17" t="s">
        <v>481</v>
      </c>
      <c r="E301" s="17" t="s">
        <v>509</v>
      </c>
      <c r="F301" s="18" t="s">
        <v>1465</v>
      </c>
      <c r="G301" s="19" t="s">
        <v>1438</v>
      </c>
      <c r="H301" s="22">
        <v>215000</v>
      </c>
      <c r="I301" s="22">
        <v>15000</v>
      </c>
      <c r="J301" s="17" t="s">
        <v>1052</v>
      </c>
      <c r="K301" s="13"/>
    </row>
    <row r="302" ht="92" hidden="1" customHeight="1" spans="1:11">
      <c r="A302" s="21">
        <v>47</v>
      </c>
      <c r="B302" s="17" t="s">
        <v>1466</v>
      </c>
      <c r="C302" s="17" t="s">
        <v>1122</v>
      </c>
      <c r="D302" s="17" t="s">
        <v>481</v>
      </c>
      <c r="E302" s="17" t="s">
        <v>509</v>
      </c>
      <c r="F302" s="18" t="s">
        <v>1467</v>
      </c>
      <c r="G302" s="19" t="s">
        <v>544</v>
      </c>
      <c r="H302" s="22">
        <v>200000</v>
      </c>
      <c r="I302" s="22">
        <v>70000</v>
      </c>
      <c r="J302" s="17" t="s">
        <v>1468</v>
      </c>
      <c r="K302" s="13"/>
    </row>
    <row r="303" ht="82" hidden="1" customHeight="1" spans="1:11">
      <c r="A303" s="21">
        <v>48</v>
      </c>
      <c r="B303" s="17" t="s">
        <v>1469</v>
      </c>
      <c r="C303" s="17" t="s">
        <v>1470</v>
      </c>
      <c r="D303" s="17" t="s">
        <v>481</v>
      </c>
      <c r="E303" s="17" t="s">
        <v>509</v>
      </c>
      <c r="F303" s="18" t="s">
        <v>1471</v>
      </c>
      <c r="G303" s="19" t="s">
        <v>500</v>
      </c>
      <c r="H303" s="22">
        <v>182200</v>
      </c>
      <c r="I303" s="22">
        <v>20000</v>
      </c>
      <c r="J303" s="17" t="s">
        <v>625</v>
      </c>
      <c r="K303" s="13"/>
    </row>
    <row r="304" ht="36" customHeight="1" spans="1:11">
      <c r="A304" s="16" t="str">
        <f>"新建项目（"&amp;COUNT(A305:A327)&amp;"个）"</f>
        <v>新建项目（23个）</v>
      </c>
      <c r="B304" s="16"/>
      <c r="C304" s="16"/>
      <c r="D304" s="16"/>
      <c r="E304" s="16"/>
      <c r="F304" s="16"/>
      <c r="G304" s="13"/>
      <c r="H304" s="14">
        <f>SUM(H305:H327)</f>
        <v>5809088</v>
      </c>
      <c r="I304" s="14">
        <f>SUM(I305:I327)</f>
        <v>1365160</v>
      </c>
      <c r="J304" s="13"/>
      <c r="K304" s="13"/>
    </row>
    <row r="305" ht="98" hidden="1" customHeight="1" spans="1:11">
      <c r="A305" s="21">
        <v>1</v>
      </c>
      <c r="B305" s="17" t="s">
        <v>1472</v>
      </c>
      <c r="C305" s="17" t="s">
        <v>1097</v>
      </c>
      <c r="D305" s="17" t="s">
        <v>613</v>
      </c>
      <c r="E305" s="17" t="s">
        <v>498</v>
      </c>
      <c r="F305" s="18" t="s">
        <v>1473</v>
      </c>
      <c r="G305" s="19" t="s">
        <v>620</v>
      </c>
      <c r="H305" s="22">
        <v>128000</v>
      </c>
      <c r="I305" s="22">
        <v>30000</v>
      </c>
      <c r="J305" s="17" t="s">
        <v>1474</v>
      </c>
      <c r="K305" s="13"/>
    </row>
    <row r="306" ht="75" hidden="1" customHeight="1" spans="1:11">
      <c r="A306" s="21">
        <v>2</v>
      </c>
      <c r="B306" s="17" t="s">
        <v>1475</v>
      </c>
      <c r="C306" s="17" t="s">
        <v>1476</v>
      </c>
      <c r="D306" s="17" t="s">
        <v>613</v>
      </c>
      <c r="E306" s="17" t="s">
        <v>498</v>
      </c>
      <c r="F306" s="18" t="s">
        <v>1477</v>
      </c>
      <c r="G306" s="19" t="s">
        <v>633</v>
      </c>
      <c r="H306" s="22">
        <v>210000</v>
      </c>
      <c r="I306" s="22">
        <v>90000</v>
      </c>
      <c r="J306" s="17" t="s">
        <v>1308</v>
      </c>
      <c r="K306" s="13"/>
    </row>
    <row r="307" ht="104" hidden="1" customHeight="1" spans="1:11">
      <c r="A307" s="21">
        <v>3</v>
      </c>
      <c r="B307" s="17" t="s">
        <v>1478</v>
      </c>
      <c r="C307" s="17" t="s">
        <v>1479</v>
      </c>
      <c r="D307" s="17" t="s">
        <v>613</v>
      </c>
      <c r="E307" s="17" t="s">
        <v>498</v>
      </c>
      <c r="F307" s="18" t="s">
        <v>1480</v>
      </c>
      <c r="G307" s="19" t="s">
        <v>633</v>
      </c>
      <c r="H307" s="22">
        <v>282070</v>
      </c>
      <c r="I307" s="22">
        <v>100000</v>
      </c>
      <c r="J307" s="17" t="s">
        <v>625</v>
      </c>
      <c r="K307" s="13"/>
    </row>
    <row r="308" ht="100" hidden="1" customHeight="1" spans="1:11">
      <c r="A308" s="21">
        <v>4</v>
      </c>
      <c r="B308" s="17" t="s">
        <v>1481</v>
      </c>
      <c r="C308" s="17" t="s">
        <v>1482</v>
      </c>
      <c r="D308" s="17" t="s">
        <v>613</v>
      </c>
      <c r="E308" s="17" t="s">
        <v>564</v>
      </c>
      <c r="F308" s="18" t="s">
        <v>1483</v>
      </c>
      <c r="G308" s="19" t="s">
        <v>620</v>
      </c>
      <c r="H308" s="22">
        <v>118446</v>
      </c>
      <c r="I308" s="22">
        <v>80000</v>
      </c>
      <c r="J308" s="17" t="s">
        <v>625</v>
      </c>
      <c r="K308" s="13"/>
    </row>
    <row r="309" ht="100" hidden="1" customHeight="1" spans="1:11">
      <c r="A309" s="21">
        <v>5</v>
      </c>
      <c r="B309" s="17" t="s">
        <v>1484</v>
      </c>
      <c r="C309" s="17" t="s">
        <v>1485</v>
      </c>
      <c r="D309" s="17" t="s">
        <v>613</v>
      </c>
      <c r="E309" s="17" t="s">
        <v>564</v>
      </c>
      <c r="F309" s="18" t="s">
        <v>1486</v>
      </c>
      <c r="G309" s="19" t="s">
        <v>633</v>
      </c>
      <c r="H309" s="22">
        <v>430000</v>
      </c>
      <c r="I309" s="22">
        <v>260000</v>
      </c>
      <c r="J309" s="17" t="s">
        <v>1487</v>
      </c>
      <c r="K309" s="13"/>
    </row>
    <row r="310" ht="123" hidden="1" customHeight="1" spans="1:11">
      <c r="A310" s="21">
        <v>6</v>
      </c>
      <c r="B310" s="17" t="s">
        <v>1488</v>
      </c>
      <c r="C310" s="17" t="s">
        <v>1489</v>
      </c>
      <c r="D310" s="17" t="s">
        <v>613</v>
      </c>
      <c r="E310" s="17" t="s">
        <v>482</v>
      </c>
      <c r="F310" s="18" t="s">
        <v>1490</v>
      </c>
      <c r="G310" s="20" t="s">
        <v>633</v>
      </c>
      <c r="H310" s="22">
        <v>458200</v>
      </c>
      <c r="I310" s="22">
        <v>73000</v>
      </c>
      <c r="J310" s="17" t="s">
        <v>1491</v>
      </c>
      <c r="K310" s="13"/>
    </row>
    <row r="311" ht="68" hidden="1" customHeight="1" spans="1:11">
      <c r="A311" s="21">
        <v>7</v>
      </c>
      <c r="B311" s="17" t="s">
        <v>1492</v>
      </c>
      <c r="C311" s="17" t="s">
        <v>1493</v>
      </c>
      <c r="D311" s="17" t="s">
        <v>613</v>
      </c>
      <c r="E311" s="17" t="s">
        <v>509</v>
      </c>
      <c r="F311" s="18" t="s">
        <v>1494</v>
      </c>
      <c r="G311" s="19" t="s">
        <v>615</v>
      </c>
      <c r="H311" s="22">
        <v>190000</v>
      </c>
      <c r="I311" s="22">
        <v>50000</v>
      </c>
      <c r="J311" s="17" t="s">
        <v>1487</v>
      </c>
      <c r="K311" s="13"/>
    </row>
    <row r="312" ht="74" hidden="1" customHeight="1" spans="1:11">
      <c r="A312" s="21">
        <v>8</v>
      </c>
      <c r="B312" s="17" t="s">
        <v>1495</v>
      </c>
      <c r="C312" s="17" t="s">
        <v>627</v>
      </c>
      <c r="D312" s="17" t="s">
        <v>613</v>
      </c>
      <c r="E312" s="17" t="s">
        <v>482</v>
      </c>
      <c r="F312" s="18" t="s">
        <v>1496</v>
      </c>
      <c r="G312" s="20" t="s">
        <v>633</v>
      </c>
      <c r="H312" s="22">
        <v>166000</v>
      </c>
      <c r="I312" s="22">
        <v>25000</v>
      </c>
      <c r="J312" s="17" t="s">
        <v>629</v>
      </c>
      <c r="K312" s="13"/>
    </row>
    <row r="313" ht="80" hidden="1" customHeight="1" spans="1:11">
      <c r="A313" s="21">
        <v>9</v>
      </c>
      <c r="B313" s="17" t="s">
        <v>1497</v>
      </c>
      <c r="C313" s="17" t="s">
        <v>1498</v>
      </c>
      <c r="D313" s="17" t="s">
        <v>613</v>
      </c>
      <c r="E313" s="17" t="s">
        <v>488</v>
      </c>
      <c r="F313" s="18" t="s">
        <v>1499</v>
      </c>
      <c r="G313" s="19" t="s">
        <v>633</v>
      </c>
      <c r="H313" s="22">
        <v>150000</v>
      </c>
      <c r="I313" s="22">
        <v>60000</v>
      </c>
      <c r="J313" s="17" t="s">
        <v>653</v>
      </c>
      <c r="K313" s="13"/>
    </row>
    <row r="314" ht="76" hidden="1" customHeight="1" spans="1:11">
      <c r="A314" s="21">
        <v>10</v>
      </c>
      <c r="B314" s="17" t="s">
        <v>1500</v>
      </c>
      <c r="C314" s="17" t="s">
        <v>1501</v>
      </c>
      <c r="D314" s="17" t="s">
        <v>613</v>
      </c>
      <c r="E314" s="17" t="s">
        <v>498</v>
      </c>
      <c r="F314" s="18" t="s">
        <v>1502</v>
      </c>
      <c r="G314" s="19" t="s">
        <v>633</v>
      </c>
      <c r="H314" s="22">
        <v>184900</v>
      </c>
      <c r="I314" s="22">
        <v>13291</v>
      </c>
      <c r="J314" s="17" t="s">
        <v>1503</v>
      </c>
      <c r="K314" s="13"/>
    </row>
    <row r="315" ht="90" hidden="1" customHeight="1" spans="1:11">
      <c r="A315" s="21">
        <v>11</v>
      </c>
      <c r="B315" s="17" t="s">
        <v>1504</v>
      </c>
      <c r="C315" s="17" t="s">
        <v>1505</v>
      </c>
      <c r="D315" s="17" t="s">
        <v>613</v>
      </c>
      <c r="E315" s="17" t="s">
        <v>498</v>
      </c>
      <c r="F315" s="18" t="s">
        <v>1506</v>
      </c>
      <c r="G315" s="19" t="s">
        <v>714</v>
      </c>
      <c r="H315" s="22">
        <v>280000</v>
      </c>
      <c r="I315" s="22">
        <v>5000</v>
      </c>
      <c r="J315" s="17" t="s">
        <v>1507</v>
      </c>
      <c r="K315" s="13"/>
    </row>
    <row r="316" ht="83" hidden="1" customHeight="1" spans="1:11">
      <c r="A316" s="21">
        <v>12</v>
      </c>
      <c r="B316" s="17" t="s">
        <v>1508</v>
      </c>
      <c r="C316" s="17" t="s">
        <v>1509</v>
      </c>
      <c r="D316" s="17" t="s">
        <v>613</v>
      </c>
      <c r="E316" s="17" t="s">
        <v>498</v>
      </c>
      <c r="F316" s="18" t="s">
        <v>1510</v>
      </c>
      <c r="G316" s="19" t="s">
        <v>620</v>
      </c>
      <c r="H316" s="22">
        <v>116232</v>
      </c>
      <c r="I316" s="22">
        <v>110000</v>
      </c>
      <c r="J316" s="17" t="s">
        <v>1511</v>
      </c>
      <c r="K316" s="13"/>
    </row>
    <row r="317" ht="77" hidden="1" customHeight="1" spans="1:11">
      <c r="A317" s="21">
        <v>13</v>
      </c>
      <c r="B317" s="17" t="s">
        <v>1512</v>
      </c>
      <c r="C317" s="17" t="s">
        <v>1509</v>
      </c>
      <c r="D317" s="17" t="s">
        <v>613</v>
      </c>
      <c r="E317" s="17" t="s">
        <v>498</v>
      </c>
      <c r="F317" s="18" t="s">
        <v>1513</v>
      </c>
      <c r="G317" s="19" t="s">
        <v>633</v>
      </c>
      <c r="H317" s="22">
        <v>150000</v>
      </c>
      <c r="I317" s="22">
        <v>8000</v>
      </c>
      <c r="J317" s="17" t="s">
        <v>1308</v>
      </c>
      <c r="K317" s="13"/>
    </row>
    <row r="318" ht="77" hidden="1" customHeight="1" spans="1:11">
      <c r="A318" s="21">
        <v>14</v>
      </c>
      <c r="B318" s="17" t="s">
        <v>1514</v>
      </c>
      <c r="C318" s="17" t="s">
        <v>1515</v>
      </c>
      <c r="D318" s="17" t="s">
        <v>613</v>
      </c>
      <c r="E318" s="17" t="s">
        <v>498</v>
      </c>
      <c r="F318" s="18" t="s">
        <v>1516</v>
      </c>
      <c r="G318" s="19" t="s">
        <v>633</v>
      </c>
      <c r="H318" s="22">
        <v>162425</v>
      </c>
      <c r="I318" s="22">
        <v>100000</v>
      </c>
      <c r="J318" s="17" t="s">
        <v>1517</v>
      </c>
      <c r="K318" s="13"/>
    </row>
    <row r="319" ht="82" hidden="1" customHeight="1" spans="1:11">
      <c r="A319" s="21">
        <v>15</v>
      </c>
      <c r="B319" s="17" t="s">
        <v>1518</v>
      </c>
      <c r="C319" s="17" t="s">
        <v>1519</v>
      </c>
      <c r="D319" s="17" t="s">
        <v>613</v>
      </c>
      <c r="E319" s="17" t="s">
        <v>498</v>
      </c>
      <c r="F319" s="18" t="s">
        <v>1520</v>
      </c>
      <c r="G319" s="19" t="s">
        <v>633</v>
      </c>
      <c r="H319" s="22">
        <v>198000</v>
      </c>
      <c r="I319" s="22">
        <v>62000</v>
      </c>
      <c r="J319" s="17" t="s">
        <v>1521</v>
      </c>
      <c r="K319" s="13"/>
    </row>
    <row r="320" ht="88" hidden="1" customHeight="1" spans="1:11">
      <c r="A320" s="21">
        <v>16</v>
      </c>
      <c r="B320" s="17" t="s">
        <v>1522</v>
      </c>
      <c r="C320" s="17" t="s">
        <v>1523</v>
      </c>
      <c r="D320" s="17" t="s">
        <v>613</v>
      </c>
      <c r="E320" s="17" t="s">
        <v>482</v>
      </c>
      <c r="F320" s="18" t="s">
        <v>1524</v>
      </c>
      <c r="G320" s="20" t="s">
        <v>633</v>
      </c>
      <c r="H320" s="22">
        <v>290800</v>
      </c>
      <c r="I320" s="22">
        <v>60000</v>
      </c>
      <c r="J320" s="17" t="s">
        <v>629</v>
      </c>
      <c r="K320" s="13"/>
    </row>
    <row r="321" ht="98" hidden="1" customHeight="1" spans="1:11">
      <c r="A321" s="21">
        <v>17</v>
      </c>
      <c r="B321" s="17" t="s">
        <v>1525</v>
      </c>
      <c r="C321" s="17" t="s">
        <v>1526</v>
      </c>
      <c r="D321" s="17" t="s">
        <v>613</v>
      </c>
      <c r="E321" s="17" t="s">
        <v>482</v>
      </c>
      <c r="F321" s="18" t="s">
        <v>1527</v>
      </c>
      <c r="G321" s="20" t="s">
        <v>615</v>
      </c>
      <c r="H321" s="22">
        <v>435000</v>
      </c>
      <c r="I321" s="22">
        <v>50000</v>
      </c>
      <c r="J321" s="17" t="s">
        <v>1129</v>
      </c>
      <c r="K321" s="13"/>
    </row>
    <row r="322" ht="139" hidden="1" customHeight="1" spans="1:11">
      <c r="A322" s="21">
        <v>18</v>
      </c>
      <c r="B322" s="17" t="s">
        <v>1528</v>
      </c>
      <c r="C322" s="17" t="s">
        <v>1529</v>
      </c>
      <c r="D322" s="17" t="s">
        <v>613</v>
      </c>
      <c r="E322" s="17" t="s">
        <v>482</v>
      </c>
      <c r="F322" s="18" t="s">
        <v>1530</v>
      </c>
      <c r="G322" s="20" t="s">
        <v>615</v>
      </c>
      <c r="H322" s="22">
        <v>270000</v>
      </c>
      <c r="I322" s="22">
        <v>20000</v>
      </c>
      <c r="J322" s="17" t="s">
        <v>1531</v>
      </c>
      <c r="K322" s="13"/>
    </row>
    <row r="323" ht="114" hidden="1" customHeight="1" spans="1:11">
      <c r="A323" s="21">
        <v>19</v>
      </c>
      <c r="B323" s="17" t="s">
        <v>1532</v>
      </c>
      <c r="C323" s="17" t="s">
        <v>1533</v>
      </c>
      <c r="D323" s="17" t="s">
        <v>613</v>
      </c>
      <c r="E323" s="17" t="s">
        <v>482</v>
      </c>
      <c r="F323" s="18" t="s">
        <v>1534</v>
      </c>
      <c r="G323" s="20" t="s">
        <v>633</v>
      </c>
      <c r="H323" s="22">
        <v>765715</v>
      </c>
      <c r="I323" s="22">
        <v>53120</v>
      </c>
      <c r="J323" s="17" t="s">
        <v>1535</v>
      </c>
      <c r="K323" s="13"/>
    </row>
    <row r="324" ht="107" hidden="1" customHeight="1" spans="1:11">
      <c r="A324" s="21">
        <v>20</v>
      </c>
      <c r="B324" s="17" t="s">
        <v>1536</v>
      </c>
      <c r="C324" s="17" t="s">
        <v>1537</v>
      </c>
      <c r="D324" s="17" t="s">
        <v>613</v>
      </c>
      <c r="E324" s="17" t="s">
        <v>482</v>
      </c>
      <c r="F324" s="18" t="s">
        <v>1538</v>
      </c>
      <c r="G324" s="20" t="s">
        <v>615</v>
      </c>
      <c r="H324" s="22">
        <v>210000</v>
      </c>
      <c r="I324" s="22">
        <v>54249</v>
      </c>
      <c r="J324" s="17" t="s">
        <v>1539</v>
      </c>
      <c r="K324" s="13"/>
    </row>
    <row r="325" ht="89" hidden="1" customHeight="1" spans="1:11">
      <c r="A325" s="21">
        <v>21</v>
      </c>
      <c r="B325" s="17" t="s">
        <v>1540</v>
      </c>
      <c r="C325" s="17" t="s">
        <v>1541</v>
      </c>
      <c r="D325" s="17" t="s">
        <v>613</v>
      </c>
      <c r="E325" s="17" t="s">
        <v>482</v>
      </c>
      <c r="F325" s="18" t="s">
        <v>1542</v>
      </c>
      <c r="G325" s="20" t="s">
        <v>615</v>
      </c>
      <c r="H325" s="22">
        <v>318800</v>
      </c>
      <c r="I325" s="22">
        <v>33000</v>
      </c>
      <c r="J325" s="17" t="s">
        <v>1543</v>
      </c>
      <c r="K325" s="13"/>
    </row>
    <row r="326" ht="91" hidden="1" customHeight="1" spans="1:11">
      <c r="A326" s="21">
        <v>22</v>
      </c>
      <c r="B326" s="17" t="s">
        <v>1544</v>
      </c>
      <c r="C326" s="17" t="s">
        <v>1545</v>
      </c>
      <c r="D326" s="17" t="s">
        <v>613</v>
      </c>
      <c r="E326" s="17" t="s">
        <v>482</v>
      </c>
      <c r="F326" s="18" t="s">
        <v>1546</v>
      </c>
      <c r="G326" s="20" t="s">
        <v>615</v>
      </c>
      <c r="H326" s="22">
        <v>180000</v>
      </c>
      <c r="I326" s="22">
        <v>22000</v>
      </c>
      <c r="J326" s="17" t="s">
        <v>629</v>
      </c>
      <c r="K326" s="13"/>
    </row>
    <row r="327" ht="105" hidden="1" customHeight="1" spans="1:11">
      <c r="A327" s="21">
        <v>23</v>
      </c>
      <c r="B327" s="17" t="s">
        <v>1547</v>
      </c>
      <c r="C327" s="17" t="s">
        <v>1548</v>
      </c>
      <c r="D327" s="17" t="s">
        <v>613</v>
      </c>
      <c r="E327" s="17" t="s">
        <v>935</v>
      </c>
      <c r="F327" s="18" t="s">
        <v>1549</v>
      </c>
      <c r="G327" s="19" t="s">
        <v>633</v>
      </c>
      <c r="H327" s="22">
        <v>114500</v>
      </c>
      <c r="I327" s="22">
        <v>6500</v>
      </c>
      <c r="J327" s="17" t="s">
        <v>1132</v>
      </c>
      <c r="K327" s="13"/>
    </row>
    <row r="328" ht="36" hidden="1" customHeight="1" spans="1:11">
      <c r="A328" s="16" t="str">
        <f>"前期项目（"&amp;COUNT(A329:A329)&amp;"个）"</f>
        <v>前期项目（1个）</v>
      </c>
      <c r="B328" s="16"/>
      <c r="C328" s="16"/>
      <c r="D328" s="16"/>
      <c r="E328" s="16"/>
      <c r="F328" s="16"/>
      <c r="G328" s="13"/>
      <c r="H328" s="14">
        <f>SUM(H329:H329)</f>
        <v>200000</v>
      </c>
      <c r="I328" s="14"/>
      <c r="J328" s="13"/>
      <c r="K328" s="13"/>
    </row>
    <row r="329" ht="107" hidden="1" customHeight="1" spans="1:11">
      <c r="A329" s="17">
        <v>1</v>
      </c>
      <c r="B329" s="17" t="s">
        <v>1550</v>
      </c>
      <c r="C329" s="17" t="s">
        <v>1325</v>
      </c>
      <c r="D329" s="17" t="s">
        <v>613</v>
      </c>
      <c r="E329" s="17" t="s">
        <v>1034</v>
      </c>
      <c r="F329" s="18" t="s">
        <v>1551</v>
      </c>
      <c r="G329" s="17" t="s">
        <v>732</v>
      </c>
      <c r="H329" s="22">
        <v>200000</v>
      </c>
      <c r="I329" s="22"/>
      <c r="J329" s="17" t="s">
        <v>1552</v>
      </c>
      <c r="K329" s="13"/>
    </row>
    <row r="330" ht="36" customHeight="1" spans="1:11">
      <c r="A330" s="15" t="str">
        <f>"文化旅游产业（"&amp;COUNT(A331:A354)&amp;"个）"</f>
        <v>文化旅游产业（18个）</v>
      </c>
      <c r="B330" s="15"/>
      <c r="C330" s="15"/>
      <c r="D330" s="15"/>
      <c r="E330" s="15"/>
      <c r="F330" s="16"/>
      <c r="G330" s="13"/>
      <c r="H330" s="14">
        <f>H331+H338</f>
        <v>3704000</v>
      </c>
      <c r="I330" s="14">
        <f>I331+I338</f>
        <v>897800</v>
      </c>
      <c r="J330" s="13"/>
      <c r="K330" s="13"/>
    </row>
    <row r="331" ht="36" customHeight="1" spans="1:11">
      <c r="A331" s="16" t="str">
        <f>"文化产业（"&amp;COUNT(A332:A337)&amp;"个）"</f>
        <v>文化产业（5个）</v>
      </c>
      <c r="B331" s="16"/>
      <c r="C331" s="16"/>
      <c r="D331" s="16"/>
      <c r="E331" s="16"/>
      <c r="F331" s="16"/>
      <c r="G331" s="13"/>
      <c r="H331" s="14">
        <f>H332</f>
        <v>1136000</v>
      </c>
      <c r="I331" s="14">
        <f>I332</f>
        <v>453000</v>
      </c>
      <c r="J331" s="13"/>
      <c r="K331" s="13"/>
    </row>
    <row r="332" ht="36" customHeight="1" spans="1:11">
      <c r="A332" s="16" t="str">
        <f>"续建项目（"&amp;COUNT(A333:A337)&amp;"个）"</f>
        <v>续建项目（5个）</v>
      </c>
      <c r="B332" s="16"/>
      <c r="C332" s="16"/>
      <c r="D332" s="16"/>
      <c r="E332" s="16"/>
      <c r="F332" s="16"/>
      <c r="G332" s="13"/>
      <c r="H332" s="14">
        <f>SUM(H333:H337)</f>
        <v>1136000</v>
      </c>
      <c r="I332" s="14">
        <f>SUM(I333:I337)</f>
        <v>453000</v>
      </c>
      <c r="J332" s="13"/>
      <c r="K332" s="13"/>
    </row>
    <row r="333" ht="124" hidden="1" customHeight="1" spans="1:11">
      <c r="A333" s="21">
        <v>1</v>
      </c>
      <c r="B333" s="17" t="s">
        <v>1553</v>
      </c>
      <c r="C333" s="17" t="s">
        <v>1554</v>
      </c>
      <c r="D333" s="17" t="s">
        <v>481</v>
      </c>
      <c r="E333" s="17" t="s">
        <v>564</v>
      </c>
      <c r="F333" s="18" t="s">
        <v>1555</v>
      </c>
      <c r="G333" s="19" t="s">
        <v>515</v>
      </c>
      <c r="H333" s="22">
        <v>150000</v>
      </c>
      <c r="I333" s="22">
        <v>45000</v>
      </c>
      <c r="J333" s="17" t="s">
        <v>1556</v>
      </c>
      <c r="K333" s="13"/>
    </row>
    <row r="334" ht="124" hidden="1" customHeight="1" spans="1:11">
      <c r="A334" s="21">
        <v>2</v>
      </c>
      <c r="B334" s="17" t="s">
        <v>1557</v>
      </c>
      <c r="C334" s="17" t="s">
        <v>1049</v>
      </c>
      <c r="D334" s="17" t="s">
        <v>481</v>
      </c>
      <c r="E334" s="17" t="s">
        <v>509</v>
      </c>
      <c r="F334" s="18" t="s">
        <v>1558</v>
      </c>
      <c r="G334" s="19" t="s">
        <v>1051</v>
      </c>
      <c r="H334" s="22">
        <v>240000</v>
      </c>
      <c r="I334" s="22">
        <v>72000</v>
      </c>
      <c r="J334" s="17" t="s">
        <v>1559</v>
      </c>
      <c r="K334" s="13"/>
    </row>
    <row r="335" ht="165" hidden="1" customHeight="1" spans="1:11">
      <c r="A335" s="21">
        <v>3</v>
      </c>
      <c r="B335" s="17" t="s">
        <v>1560</v>
      </c>
      <c r="C335" s="17" t="s">
        <v>1561</v>
      </c>
      <c r="D335" s="17" t="s">
        <v>481</v>
      </c>
      <c r="E335" s="17" t="s">
        <v>564</v>
      </c>
      <c r="F335" s="18" t="s">
        <v>1562</v>
      </c>
      <c r="G335" s="19" t="s">
        <v>515</v>
      </c>
      <c r="H335" s="22">
        <v>76000</v>
      </c>
      <c r="I335" s="22">
        <v>26000</v>
      </c>
      <c r="J335" s="17" t="s">
        <v>1563</v>
      </c>
      <c r="K335" s="13"/>
    </row>
    <row r="336" ht="180" hidden="1" customHeight="1" spans="1:11">
      <c r="A336" s="21">
        <v>4</v>
      </c>
      <c r="B336" s="17" t="s">
        <v>1564</v>
      </c>
      <c r="C336" s="17" t="s">
        <v>1293</v>
      </c>
      <c r="D336" s="17" t="s">
        <v>481</v>
      </c>
      <c r="E336" s="17" t="s">
        <v>482</v>
      </c>
      <c r="F336" s="18" t="s">
        <v>1565</v>
      </c>
      <c r="G336" s="19" t="s">
        <v>484</v>
      </c>
      <c r="H336" s="22">
        <v>490000</v>
      </c>
      <c r="I336" s="22">
        <v>290000</v>
      </c>
      <c r="J336" s="17" t="s">
        <v>1566</v>
      </c>
      <c r="K336" s="13"/>
    </row>
    <row r="337" ht="102" hidden="1" customHeight="1" spans="1:11">
      <c r="A337" s="21">
        <v>5</v>
      </c>
      <c r="B337" s="17" t="s">
        <v>1567</v>
      </c>
      <c r="C337" s="17" t="s">
        <v>1215</v>
      </c>
      <c r="D337" s="17" t="s">
        <v>481</v>
      </c>
      <c r="E337" s="17" t="s">
        <v>509</v>
      </c>
      <c r="F337" s="18" t="s">
        <v>1568</v>
      </c>
      <c r="G337" s="19" t="s">
        <v>1016</v>
      </c>
      <c r="H337" s="22">
        <v>180000</v>
      </c>
      <c r="I337" s="22">
        <v>20000</v>
      </c>
      <c r="J337" s="17" t="s">
        <v>1569</v>
      </c>
      <c r="K337" s="13"/>
    </row>
    <row r="338" ht="36" customHeight="1" spans="1:11">
      <c r="A338" s="16" t="str">
        <f>"旅游产业（"&amp;COUNT(A339:A354)&amp;"个）"</f>
        <v>旅游产业（13个）</v>
      </c>
      <c r="B338" s="16"/>
      <c r="C338" s="16"/>
      <c r="D338" s="16"/>
      <c r="E338" s="16"/>
      <c r="F338" s="16"/>
      <c r="G338" s="13"/>
      <c r="H338" s="14">
        <f>H339+H348+H350</f>
        <v>2568000</v>
      </c>
      <c r="I338" s="14">
        <f>I339+I348+I350</f>
        <v>444800</v>
      </c>
      <c r="J338" s="13"/>
      <c r="K338" s="13"/>
    </row>
    <row r="339" ht="36" customHeight="1" spans="1:11">
      <c r="A339" s="16" t="str">
        <f>"续建项目（"&amp;COUNT(A340:A347)&amp;"个）"</f>
        <v>续建项目（8个）</v>
      </c>
      <c r="B339" s="16"/>
      <c r="C339" s="16"/>
      <c r="D339" s="16"/>
      <c r="E339" s="16"/>
      <c r="F339" s="16"/>
      <c r="G339" s="13"/>
      <c r="H339" s="14">
        <f>SUM(H340:H347)</f>
        <v>1839000</v>
      </c>
      <c r="I339" s="14">
        <f>SUM(I340:I347)</f>
        <v>434800</v>
      </c>
      <c r="J339" s="13"/>
      <c r="K339" s="13"/>
    </row>
    <row r="340" ht="116" hidden="1" customHeight="1" spans="1:11">
      <c r="A340" s="21">
        <v>1</v>
      </c>
      <c r="B340" s="17" t="s">
        <v>1570</v>
      </c>
      <c r="C340" s="17" t="s">
        <v>1049</v>
      </c>
      <c r="D340" s="17" t="s">
        <v>481</v>
      </c>
      <c r="E340" s="17" t="s">
        <v>509</v>
      </c>
      <c r="F340" s="18" t="s">
        <v>1571</v>
      </c>
      <c r="G340" s="19" t="s">
        <v>494</v>
      </c>
      <c r="H340" s="22">
        <v>151000</v>
      </c>
      <c r="I340" s="22">
        <v>50000</v>
      </c>
      <c r="J340" s="17" t="s">
        <v>1572</v>
      </c>
      <c r="K340" s="13"/>
    </row>
    <row r="341" ht="98" hidden="1" customHeight="1" spans="1:11">
      <c r="A341" s="21">
        <v>2</v>
      </c>
      <c r="B341" s="17" t="s">
        <v>1573</v>
      </c>
      <c r="C341" s="17" t="s">
        <v>1493</v>
      </c>
      <c r="D341" s="17" t="s">
        <v>481</v>
      </c>
      <c r="E341" s="17" t="s">
        <v>509</v>
      </c>
      <c r="F341" s="18" t="s">
        <v>1574</v>
      </c>
      <c r="G341" s="19" t="s">
        <v>1051</v>
      </c>
      <c r="H341" s="22">
        <v>150000</v>
      </c>
      <c r="I341" s="22">
        <v>10000</v>
      </c>
      <c r="J341" s="17" t="s">
        <v>1559</v>
      </c>
      <c r="K341" s="13"/>
    </row>
    <row r="342" ht="98" hidden="1" customHeight="1" spans="1:11">
      <c r="A342" s="21">
        <v>3</v>
      </c>
      <c r="B342" s="17" t="s">
        <v>1575</v>
      </c>
      <c r="C342" s="17" t="s">
        <v>1576</v>
      </c>
      <c r="D342" s="17" t="s">
        <v>481</v>
      </c>
      <c r="E342" s="17" t="s">
        <v>509</v>
      </c>
      <c r="F342" s="18" t="s">
        <v>1577</v>
      </c>
      <c r="G342" s="19" t="s">
        <v>1438</v>
      </c>
      <c r="H342" s="22">
        <v>300000</v>
      </c>
      <c r="I342" s="22">
        <v>30000</v>
      </c>
      <c r="J342" s="17" t="s">
        <v>545</v>
      </c>
      <c r="K342" s="13"/>
    </row>
    <row r="343" ht="98" hidden="1" customHeight="1" spans="1:11">
      <c r="A343" s="21">
        <v>4</v>
      </c>
      <c r="B343" s="17" t="s">
        <v>1578</v>
      </c>
      <c r="C343" s="17" t="s">
        <v>1049</v>
      </c>
      <c r="D343" s="17" t="s">
        <v>481</v>
      </c>
      <c r="E343" s="17" t="s">
        <v>509</v>
      </c>
      <c r="F343" s="18" t="s">
        <v>1579</v>
      </c>
      <c r="G343" s="19" t="s">
        <v>604</v>
      </c>
      <c r="H343" s="22">
        <v>629000</v>
      </c>
      <c r="I343" s="22">
        <v>125800</v>
      </c>
      <c r="J343" s="17" t="s">
        <v>1580</v>
      </c>
      <c r="K343" s="13"/>
    </row>
    <row r="344" ht="233" hidden="1" customHeight="1" spans="1:11">
      <c r="A344" s="21">
        <v>5</v>
      </c>
      <c r="B344" s="17" t="s">
        <v>1581</v>
      </c>
      <c r="C344" s="17" t="s">
        <v>1582</v>
      </c>
      <c r="D344" s="17" t="s">
        <v>481</v>
      </c>
      <c r="E344" s="17" t="s">
        <v>564</v>
      </c>
      <c r="F344" s="18" t="s">
        <v>1583</v>
      </c>
      <c r="G344" s="19" t="s">
        <v>1584</v>
      </c>
      <c r="H344" s="22">
        <v>290000</v>
      </c>
      <c r="I344" s="22">
        <v>87000</v>
      </c>
      <c r="J344" s="17" t="s">
        <v>1585</v>
      </c>
      <c r="K344" s="13"/>
    </row>
    <row r="345" ht="116" hidden="1" customHeight="1" spans="1:11">
      <c r="A345" s="21">
        <v>6</v>
      </c>
      <c r="B345" s="17" t="s">
        <v>1586</v>
      </c>
      <c r="C345" s="17" t="s">
        <v>1049</v>
      </c>
      <c r="D345" s="17" t="s">
        <v>481</v>
      </c>
      <c r="E345" s="17" t="s">
        <v>509</v>
      </c>
      <c r="F345" s="18" t="s">
        <v>1587</v>
      </c>
      <c r="G345" s="19" t="s">
        <v>484</v>
      </c>
      <c r="H345" s="22">
        <v>229000</v>
      </c>
      <c r="I345" s="22">
        <v>100000</v>
      </c>
      <c r="J345" s="17" t="s">
        <v>511</v>
      </c>
      <c r="K345" s="13"/>
    </row>
    <row r="346" ht="90" hidden="1" customHeight="1" spans="1:11">
      <c r="A346" s="21">
        <v>7</v>
      </c>
      <c r="B346" s="17" t="s">
        <v>1588</v>
      </c>
      <c r="C346" s="17" t="s">
        <v>1589</v>
      </c>
      <c r="D346" s="17" t="s">
        <v>481</v>
      </c>
      <c r="E346" s="17" t="s">
        <v>482</v>
      </c>
      <c r="F346" s="18" t="s">
        <v>1590</v>
      </c>
      <c r="G346" s="19" t="s">
        <v>494</v>
      </c>
      <c r="H346" s="22">
        <v>50000</v>
      </c>
      <c r="I346" s="22">
        <v>12000</v>
      </c>
      <c r="J346" s="17" t="s">
        <v>1591</v>
      </c>
      <c r="K346" s="13"/>
    </row>
    <row r="347" ht="91" hidden="1" customHeight="1" spans="1:11">
      <c r="A347" s="21">
        <v>8</v>
      </c>
      <c r="B347" s="17" t="s">
        <v>1592</v>
      </c>
      <c r="C347" s="17" t="s">
        <v>1593</v>
      </c>
      <c r="D347" s="17" t="s">
        <v>481</v>
      </c>
      <c r="E347" s="17" t="s">
        <v>482</v>
      </c>
      <c r="F347" s="18" t="s">
        <v>1594</v>
      </c>
      <c r="G347" s="19" t="s">
        <v>515</v>
      </c>
      <c r="H347" s="22">
        <v>40000</v>
      </c>
      <c r="I347" s="22">
        <v>20000</v>
      </c>
      <c r="J347" s="17" t="s">
        <v>1595</v>
      </c>
      <c r="K347" s="13"/>
    </row>
    <row r="348" ht="36" hidden="1" customHeight="1" spans="1:11">
      <c r="A348" s="16" t="str">
        <f>"新建项目（"&amp;COUNT(A349:A349)&amp;"个）"</f>
        <v>新建项目（1个）</v>
      </c>
      <c r="B348" s="16"/>
      <c r="C348" s="16"/>
      <c r="D348" s="16"/>
      <c r="E348" s="16"/>
      <c r="F348" s="16"/>
      <c r="G348" s="13"/>
      <c r="H348" s="14">
        <f>SUM(H349:H349)</f>
        <v>10000</v>
      </c>
      <c r="I348" s="14">
        <f>SUM(I349:I349)</f>
        <v>10000</v>
      </c>
      <c r="J348" s="13"/>
      <c r="K348" s="13"/>
    </row>
    <row r="349" ht="109" hidden="1" customHeight="1" spans="1:11">
      <c r="A349" s="21">
        <v>1</v>
      </c>
      <c r="B349" s="17" t="s">
        <v>1596</v>
      </c>
      <c r="C349" s="17" t="s">
        <v>627</v>
      </c>
      <c r="D349" s="17" t="s">
        <v>613</v>
      </c>
      <c r="E349" s="17" t="s">
        <v>482</v>
      </c>
      <c r="F349" s="18" t="s">
        <v>1597</v>
      </c>
      <c r="G349" s="20" t="s">
        <v>615</v>
      </c>
      <c r="H349" s="22">
        <v>10000</v>
      </c>
      <c r="I349" s="22">
        <v>10000</v>
      </c>
      <c r="J349" s="17" t="s">
        <v>1598</v>
      </c>
      <c r="K349" s="13"/>
    </row>
    <row r="350" ht="36" hidden="1" customHeight="1" spans="1:11">
      <c r="A350" s="16" t="str">
        <f>"前期项目（"&amp;COUNT(A351:A354)&amp;"个）"</f>
        <v>前期项目（4个）</v>
      </c>
      <c r="B350" s="16"/>
      <c r="C350" s="16"/>
      <c r="D350" s="16"/>
      <c r="E350" s="16"/>
      <c r="F350" s="16"/>
      <c r="G350" s="13"/>
      <c r="H350" s="14">
        <f>SUM(H351:H354)</f>
        <v>719000</v>
      </c>
      <c r="I350" s="14"/>
      <c r="J350" s="13"/>
      <c r="K350" s="13"/>
    </row>
    <row r="351" ht="184" hidden="1" customHeight="1" spans="1:11">
      <c r="A351" s="17">
        <v>1</v>
      </c>
      <c r="B351" s="17" t="s">
        <v>1599</v>
      </c>
      <c r="C351" s="17" t="s">
        <v>1600</v>
      </c>
      <c r="D351" s="17" t="s">
        <v>718</v>
      </c>
      <c r="E351" s="17" t="s">
        <v>498</v>
      </c>
      <c r="F351" s="18" t="s">
        <v>1601</v>
      </c>
      <c r="G351" s="23" t="s">
        <v>720</v>
      </c>
      <c r="H351" s="22">
        <v>15000</v>
      </c>
      <c r="I351" s="22"/>
      <c r="J351" s="17" t="s">
        <v>725</v>
      </c>
      <c r="K351" s="13"/>
    </row>
    <row r="352" ht="184" hidden="1" customHeight="1" spans="1:11">
      <c r="A352" s="17">
        <v>2</v>
      </c>
      <c r="B352" s="17" t="s">
        <v>1602</v>
      </c>
      <c r="C352" s="17" t="s">
        <v>1600</v>
      </c>
      <c r="D352" s="17" t="s">
        <v>718</v>
      </c>
      <c r="E352" s="17" t="s">
        <v>498</v>
      </c>
      <c r="F352" s="18" t="s">
        <v>1603</v>
      </c>
      <c r="G352" s="23" t="s">
        <v>732</v>
      </c>
      <c r="H352" s="22">
        <v>17000</v>
      </c>
      <c r="I352" s="22"/>
      <c r="J352" s="17" t="s">
        <v>725</v>
      </c>
      <c r="K352" s="13"/>
    </row>
    <row r="353" ht="93" hidden="1" customHeight="1" spans="1:11">
      <c r="A353" s="17">
        <v>3</v>
      </c>
      <c r="B353" s="17" t="s">
        <v>1604</v>
      </c>
      <c r="C353" s="17" t="s">
        <v>1605</v>
      </c>
      <c r="D353" s="17" t="s">
        <v>718</v>
      </c>
      <c r="E353" s="17" t="s">
        <v>498</v>
      </c>
      <c r="F353" s="18" t="s">
        <v>1606</v>
      </c>
      <c r="G353" s="23" t="s">
        <v>732</v>
      </c>
      <c r="H353" s="22">
        <v>27000</v>
      </c>
      <c r="I353" s="22"/>
      <c r="J353" s="17" t="s">
        <v>725</v>
      </c>
      <c r="K353" s="13"/>
    </row>
    <row r="354" ht="91" hidden="1" customHeight="1" spans="1:11">
      <c r="A354" s="17">
        <v>4</v>
      </c>
      <c r="B354" s="17" t="s">
        <v>1607</v>
      </c>
      <c r="C354" s="17" t="s">
        <v>1608</v>
      </c>
      <c r="D354" s="17" t="s">
        <v>718</v>
      </c>
      <c r="E354" s="17" t="s">
        <v>482</v>
      </c>
      <c r="F354" s="18" t="s">
        <v>1609</v>
      </c>
      <c r="G354" s="17" t="s">
        <v>732</v>
      </c>
      <c r="H354" s="22">
        <v>660000</v>
      </c>
      <c r="I354" s="22"/>
      <c r="J354" s="17" t="s">
        <v>746</v>
      </c>
      <c r="K354" s="13"/>
    </row>
    <row r="355" ht="36" customHeight="1" spans="1:11">
      <c r="A355" s="15" t="str">
        <f>"城建及基础设施（"&amp;COUNT(A356:A444)&amp;"个）"</f>
        <v>城建及基础设施（82个）</v>
      </c>
      <c r="B355" s="15"/>
      <c r="C355" s="15"/>
      <c r="D355" s="15"/>
      <c r="E355" s="15"/>
      <c r="F355" s="16"/>
      <c r="G355" s="13"/>
      <c r="H355" s="14">
        <f>H356+H380</f>
        <v>11384690.3</v>
      </c>
      <c r="I355" s="14">
        <f>I356+I380</f>
        <v>2108895</v>
      </c>
      <c r="J355" s="13"/>
      <c r="K355" s="13"/>
    </row>
    <row r="356" ht="36" hidden="1" customHeight="1" spans="1:11">
      <c r="A356" s="16" t="str">
        <f>"电力、通信、供气、供水（"&amp;COUNT(A357:A379)&amp;"个）"</f>
        <v>电力、通信、供气、供水（21个）</v>
      </c>
      <c r="B356" s="16"/>
      <c r="C356" s="16"/>
      <c r="D356" s="16"/>
      <c r="E356" s="16"/>
      <c r="F356" s="16"/>
      <c r="G356" s="13"/>
      <c r="H356" s="14">
        <f>H357+H363</f>
        <v>828664</v>
      </c>
      <c r="I356" s="14">
        <f>I357+I363</f>
        <v>220568</v>
      </c>
      <c r="J356" s="13"/>
      <c r="K356" s="13"/>
    </row>
    <row r="357" ht="36" hidden="1" customHeight="1" spans="1:11">
      <c r="A357" s="16" t="str">
        <f>"续建项目（"&amp;COUNT(A358:A362)&amp;"个）"</f>
        <v>续建项目（5个）</v>
      </c>
      <c r="B357" s="16"/>
      <c r="C357" s="16"/>
      <c r="D357" s="16"/>
      <c r="E357" s="16"/>
      <c r="F357" s="16"/>
      <c r="G357" s="13"/>
      <c r="H357" s="14">
        <f>SUM(H358:H362)</f>
        <v>329304</v>
      </c>
      <c r="I357" s="14">
        <f>SUM(I358:I362)</f>
        <v>63128</v>
      </c>
      <c r="J357" s="13"/>
      <c r="K357" s="13"/>
    </row>
    <row r="358" ht="89" hidden="1" customHeight="1" spans="1:11">
      <c r="A358" s="21">
        <v>1</v>
      </c>
      <c r="B358" s="17" t="s">
        <v>1610</v>
      </c>
      <c r="C358" s="17" t="s">
        <v>1611</v>
      </c>
      <c r="D358" s="17" t="s">
        <v>481</v>
      </c>
      <c r="E358" s="17" t="s">
        <v>564</v>
      </c>
      <c r="F358" s="18" t="s">
        <v>1612</v>
      </c>
      <c r="G358" s="19" t="s">
        <v>505</v>
      </c>
      <c r="H358" s="22">
        <v>128000</v>
      </c>
      <c r="I358" s="22">
        <v>12000</v>
      </c>
      <c r="J358" s="17" t="s">
        <v>1613</v>
      </c>
      <c r="K358" s="13"/>
    </row>
    <row r="359" ht="89" hidden="1" customHeight="1" spans="1:11">
      <c r="A359" s="21">
        <v>2</v>
      </c>
      <c r="B359" s="17" t="s">
        <v>1614</v>
      </c>
      <c r="C359" s="17" t="s">
        <v>1615</v>
      </c>
      <c r="D359" s="17" t="s">
        <v>481</v>
      </c>
      <c r="E359" s="17" t="s">
        <v>1615</v>
      </c>
      <c r="F359" s="18" t="s">
        <v>1616</v>
      </c>
      <c r="G359" s="19" t="s">
        <v>1617</v>
      </c>
      <c r="H359" s="22">
        <v>73862</v>
      </c>
      <c r="I359" s="22">
        <v>36986</v>
      </c>
      <c r="J359" s="17" t="s">
        <v>1618</v>
      </c>
      <c r="K359" s="13"/>
    </row>
    <row r="360" ht="124" hidden="1" customHeight="1" spans="1:11">
      <c r="A360" s="21">
        <v>3</v>
      </c>
      <c r="B360" s="17" t="s">
        <v>1619</v>
      </c>
      <c r="C360" s="17" t="s">
        <v>1033</v>
      </c>
      <c r="D360" s="17" t="s">
        <v>481</v>
      </c>
      <c r="E360" s="17" t="s">
        <v>1034</v>
      </c>
      <c r="F360" s="18" t="s">
        <v>1620</v>
      </c>
      <c r="G360" s="19" t="s">
        <v>505</v>
      </c>
      <c r="H360" s="22">
        <v>10000</v>
      </c>
      <c r="I360" s="22">
        <v>800</v>
      </c>
      <c r="J360" s="17" t="s">
        <v>1621</v>
      </c>
      <c r="K360" s="13"/>
    </row>
    <row r="361" ht="89" hidden="1" customHeight="1" spans="1:11">
      <c r="A361" s="21">
        <v>4</v>
      </c>
      <c r="B361" s="17" t="s">
        <v>1622</v>
      </c>
      <c r="C361" s="17" t="s">
        <v>1623</v>
      </c>
      <c r="D361" s="17" t="s">
        <v>481</v>
      </c>
      <c r="E361" s="17" t="s">
        <v>1615</v>
      </c>
      <c r="F361" s="18" t="s">
        <v>1624</v>
      </c>
      <c r="G361" s="19" t="s">
        <v>505</v>
      </c>
      <c r="H361" s="22">
        <v>14342</v>
      </c>
      <c r="I361" s="22">
        <v>5342</v>
      </c>
      <c r="J361" s="17" t="s">
        <v>1618</v>
      </c>
      <c r="K361" s="13"/>
    </row>
    <row r="362" ht="119" hidden="1" customHeight="1" spans="1:11">
      <c r="A362" s="21">
        <v>5</v>
      </c>
      <c r="B362" s="17" t="s">
        <v>1625</v>
      </c>
      <c r="C362" s="17" t="s">
        <v>1626</v>
      </c>
      <c r="D362" s="17" t="s">
        <v>481</v>
      </c>
      <c r="E362" s="17" t="s">
        <v>564</v>
      </c>
      <c r="F362" s="18" t="s">
        <v>1627</v>
      </c>
      <c r="G362" s="19" t="s">
        <v>596</v>
      </c>
      <c r="H362" s="22">
        <v>103100</v>
      </c>
      <c r="I362" s="22">
        <v>8000</v>
      </c>
      <c r="J362" s="17" t="s">
        <v>1628</v>
      </c>
      <c r="K362" s="13"/>
    </row>
    <row r="363" ht="36" hidden="1" customHeight="1" spans="1:11">
      <c r="A363" s="16" t="str">
        <f>"新建项目（"&amp;COUNT(A364:A379)&amp;"个）"</f>
        <v>新建项目（16个）</v>
      </c>
      <c r="B363" s="16"/>
      <c r="C363" s="16"/>
      <c r="D363" s="16"/>
      <c r="E363" s="16"/>
      <c r="F363" s="16"/>
      <c r="G363" s="13"/>
      <c r="H363" s="14">
        <f>SUM(H364:H379)</f>
        <v>499360</v>
      </c>
      <c r="I363" s="14">
        <f>SUM(I364:I379)</f>
        <v>157440</v>
      </c>
      <c r="J363" s="13"/>
      <c r="K363" s="13"/>
    </row>
    <row r="364" ht="141" hidden="1" customHeight="1" spans="1:11">
      <c r="A364" s="21">
        <v>1</v>
      </c>
      <c r="B364" s="17" t="s">
        <v>1629</v>
      </c>
      <c r="C364" s="17" t="s">
        <v>1626</v>
      </c>
      <c r="D364" s="17" t="s">
        <v>613</v>
      </c>
      <c r="E364" s="17" t="s">
        <v>564</v>
      </c>
      <c r="F364" s="18" t="s">
        <v>1630</v>
      </c>
      <c r="G364" s="19" t="s">
        <v>620</v>
      </c>
      <c r="H364" s="22">
        <v>44942</v>
      </c>
      <c r="I364" s="22">
        <v>6000</v>
      </c>
      <c r="J364" s="17" t="s">
        <v>629</v>
      </c>
      <c r="K364" s="13"/>
    </row>
    <row r="365" ht="99" hidden="1" customHeight="1" spans="1:11">
      <c r="A365" s="21">
        <v>2</v>
      </c>
      <c r="B365" s="17" t="s">
        <v>1631</v>
      </c>
      <c r="C365" s="17" t="s">
        <v>1623</v>
      </c>
      <c r="D365" s="17" t="s">
        <v>613</v>
      </c>
      <c r="E365" s="17" t="s">
        <v>1615</v>
      </c>
      <c r="F365" s="18" t="s">
        <v>1632</v>
      </c>
      <c r="G365" s="19" t="s">
        <v>620</v>
      </c>
      <c r="H365" s="22">
        <v>11555</v>
      </c>
      <c r="I365" s="22">
        <v>8388</v>
      </c>
      <c r="J365" s="17" t="s">
        <v>1633</v>
      </c>
      <c r="K365" s="13"/>
    </row>
    <row r="366" ht="99" hidden="1" customHeight="1" spans="1:11">
      <c r="A366" s="21">
        <v>3</v>
      </c>
      <c r="B366" s="17" t="s">
        <v>1634</v>
      </c>
      <c r="C366" s="17" t="s">
        <v>1623</v>
      </c>
      <c r="D366" s="17" t="s">
        <v>613</v>
      </c>
      <c r="E366" s="17" t="s">
        <v>1615</v>
      </c>
      <c r="F366" s="18" t="s">
        <v>1635</v>
      </c>
      <c r="G366" s="19" t="s">
        <v>620</v>
      </c>
      <c r="H366" s="22">
        <v>10487</v>
      </c>
      <c r="I366" s="22">
        <v>7453</v>
      </c>
      <c r="J366" s="17" t="s">
        <v>1633</v>
      </c>
      <c r="K366" s="13"/>
    </row>
    <row r="367" ht="136" hidden="1" customHeight="1" spans="1:11">
      <c r="A367" s="21">
        <v>4</v>
      </c>
      <c r="B367" s="17" t="s">
        <v>1636</v>
      </c>
      <c r="C367" s="17" t="s">
        <v>935</v>
      </c>
      <c r="D367" s="17" t="s">
        <v>613</v>
      </c>
      <c r="E367" s="17" t="s">
        <v>935</v>
      </c>
      <c r="F367" s="18" t="s">
        <v>1637</v>
      </c>
      <c r="G367" s="19" t="s">
        <v>633</v>
      </c>
      <c r="H367" s="22">
        <v>56900</v>
      </c>
      <c r="I367" s="22">
        <v>5000</v>
      </c>
      <c r="J367" s="17" t="s">
        <v>1638</v>
      </c>
      <c r="K367" s="13"/>
    </row>
    <row r="368" ht="68" hidden="1" customHeight="1" spans="1:11">
      <c r="A368" s="21">
        <v>5</v>
      </c>
      <c r="B368" s="17" t="s">
        <v>1639</v>
      </c>
      <c r="C368" s="17" t="s">
        <v>1640</v>
      </c>
      <c r="D368" s="17" t="s">
        <v>613</v>
      </c>
      <c r="E368" s="17" t="s">
        <v>498</v>
      </c>
      <c r="F368" s="18" t="s">
        <v>1641</v>
      </c>
      <c r="G368" s="19" t="s">
        <v>681</v>
      </c>
      <c r="H368" s="22">
        <v>17030</v>
      </c>
      <c r="I368" s="22">
        <v>16230</v>
      </c>
      <c r="J368" s="17" t="s">
        <v>1642</v>
      </c>
      <c r="K368" s="13"/>
    </row>
    <row r="369" ht="97" hidden="1" customHeight="1" spans="1:11">
      <c r="A369" s="21">
        <v>6</v>
      </c>
      <c r="B369" s="17" t="s">
        <v>1643</v>
      </c>
      <c r="C369" s="17" t="s">
        <v>1623</v>
      </c>
      <c r="D369" s="17" t="s">
        <v>613</v>
      </c>
      <c r="E369" s="17" t="s">
        <v>1615</v>
      </c>
      <c r="F369" s="18" t="s">
        <v>1644</v>
      </c>
      <c r="G369" s="19" t="s">
        <v>620</v>
      </c>
      <c r="H369" s="22">
        <v>10242</v>
      </c>
      <c r="I369" s="22">
        <v>5507</v>
      </c>
      <c r="J369" s="17" t="s">
        <v>1644</v>
      </c>
      <c r="K369" s="13"/>
    </row>
    <row r="370" ht="97" hidden="1" customHeight="1" spans="1:11">
      <c r="A370" s="21">
        <v>7</v>
      </c>
      <c r="B370" s="17" t="s">
        <v>1645</v>
      </c>
      <c r="C370" s="17" t="s">
        <v>1623</v>
      </c>
      <c r="D370" s="17" t="s">
        <v>613</v>
      </c>
      <c r="E370" s="17" t="s">
        <v>1615</v>
      </c>
      <c r="F370" s="18" t="s">
        <v>1646</v>
      </c>
      <c r="G370" s="19" t="s">
        <v>633</v>
      </c>
      <c r="H370" s="22">
        <v>99940</v>
      </c>
      <c r="I370" s="22">
        <v>20000</v>
      </c>
      <c r="J370" s="17" t="s">
        <v>1646</v>
      </c>
      <c r="K370" s="13"/>
    </row>
    <row r="371" ht="97" hidden="1" customHeight="1" spans="1:11">
      <c r="A371" s="21">
        <v>8</v>
      </c>
      <c r="B371" s="17" t="s">
        <v>1647</v>
      </c>
      <c r="C371" s="17" t="s">
        <v>1623</v>
      </c>
      <c r="D371" s="17" t="s">
        <v>613</v>
      </c>
      <c r="E371" s="17" t="s">
        <v>1615</v>
      </c>
      <c r="F371" s="18" t="s">
        <v>1648</v>
      </c>
      <c r="G371" s="19" t="s">
        <v>681</v>
      </c>
      <c r="H371" s="22">
        <v>13386</v>
      </c>
      <c r="I371" s="22">
        <v>13386</v>
      </c>
      <c r="J371" s="17" t="s">
        <v>1648</v>
      </c>
      <c r="K371" s="13"/>
    </row>
    <row r="372" ht="87" hidden="1" customHeight="1" spans="1:11">
      <c r="A372" s="21">
        <v>9</v>
      </c>
      <c r="B372" s="17" t="s">
        <v>1649</v>
      </c>
      <c r="C372" s="17" t="s">
        <v>1650</v>
      </c>
      <c r="D372" s="17" t="s">
        <v>613</v>
      </c>
      <c r="E372" s="17" t="s">
        <v>498</v>
      </c>
      <c r="F372" s="18" t="s">
        <v>1651</v>
      </c>
      <c r="G372" s="19" t="s">
        <v>620</v>
      </c>
      <c r="H372" s="22">
        <v>30000</v>
      </c>
      <c r="I372" s="22">
        <v>27000</v>
      </c>
      <c r="J372" s="17" t="s">
        <v>1652</v>
      </c>
      <c r="K372" s="13"/>
    </row>
    <row r="373" ht="96" hidden="1" customHeight="1" spans="1:11">
      <c r="A373" s="21">
        <v>10</v>
      </c>
      <c r="B373" s="17" t="s">
        <v>1653</v>
      </c>
      <c r="C373" s="17" t="s">
        <v>1654</v>
      </c>
      <c r="D373" s="17" t="s">
        <v>613</v>
      </c>
      <c r="E373" s="17" t="s">
        <v>482</v>
      </c>
      <c r="F373" s="18" t="s">
        <v>1655</v>
      </c>
      <c r="G373" s="20" t="s">
        <v>681</v>
      </c>
      <c r="H373" s="22">
        <v>6876</v>
      </c>
      <c r="I373" s="22">
        <v>6876</v>
      </c>
      <c r="J373" s="17" t="s">
        <v>511</v>
      </c>
      <c r="K373" s="13"/>
    </row>
    <row r="374" ht="73" hidden="1" customHeight="1" spans="1:11">
      <c r="A374" s="21">
        <v>11</v>
      </c>
      <c r="B374" s="17" t="s">
        <v>1656</v>
      </c>
      <c r="C374" s="17" t="s">
        <v>1657</v>
      </c>
      <c r="D374" s="17" t="s">
        <v>613</v>
      </c>
      <c r="E374" s="17" t="s">
        <v>488</v>
      </c>
      <c r="F374" s="18" t="s">
        <v>1658</v>
      </c>
      <c r="G374" s="19" t="s">
        <v>681</v>
      </c>
      <c r="H374" s="22">
        <v>10000</v>
      </c>
      <c r="I374" s="22">
        <v>8500</v>
      </c>
      <c r="J374" s="17" t="s">
        <v>1659</v>
      </c>
      <c r="K374" s="13"/>
    </row>
    <row r="375" ht="143" hidden="1" customHeight="1" spans="1:11">
      <c r="A375" s="21">
        <v>12</v>
      </c>
      <c r="B375" s="17" t="s">
        <v>1660</v>
      </c>
      <c r="C375" s="17" t="s">
        <v>1661</v>
      </c>
      <c r="D375" s="17" t="s">
        <v>613</v>
      </c>
      <c r="E375" s="17" t="s">
        <v>564</v>
      </c>
      <c r="F375" s="18" t="s">
        <v>1662</v>
      </c>
      <c r="G375" s="19" t="s">
        <v>620</v>
      </c>
      <c r="H375" s="22">
        <v>15919</v>
      </c>
      <c r="I375" s="22">
        <v>13000</v>
      </c>
      <c r="J375" s="17" t="s">
        <v>1663</v>
      </c>
      <c r="K375" s="13"/>
    </row>
    <row r="376" ht="143" hidden="1" customHeight="1" spans="1:11">
      <c r="A376" s="21">
        <v>13</v>
      </c>
      <c r="B376" s="17" t="s">
        <v>1664</v>
      </c>
      <c r="C376" s="17" t="s">
        <v>1661</v>
      </c>
      <c r="D376" s="17" t="s">
        <v>613</v>
      </c>
      <c r="E376" s="17" t="s">
        <v>564</v>
      </c>
      <c r="F376" s="18" t="s">
        <v>1665</v>
      </c>
      <c r="G376" s="19" t="s">
        <v>620</v>
      </c>
      <c r="H376" s="22">
        <v>11083</v>
      </c>
      <c r="I376" s="22">
        <v>600</v>
      </c>
      <c r="J376" s="17" t="s">
        <v>1663</v>
      </c>
      <c r="K376" s="13"/>
    </row>
    <row r="377" ht="143" hidden="1" customHeight="1" spans="1:11">
      <c r="A377" s="21">
        <v>14</v>
      </c>
      <c r="B377" s="17" t="s">
        <v>1666</v>
      </c>
      <c r="C377" s="17" t="s">
        <v>1626</v>
      </c>
      <c r="D377" s="17" t="s">
        <v>613</v>
      </c>
      <c r="E377" s="17" t="s">
        <v>564</v>
      </c>
      <c r="F377" s="18" t="s">
        <v>1667</v>
      </c>
      <c r="G377" s="19" t="s">
        <v>620</v>
      </c>
      <c r="H377" s="22">
        <v>41000</v>
      </c>
      <c r="I377" s="22">
        <v>6000</v>
      </c>
      <c r="J377" s="17" t="s">
        <v>1668</v>
      </c>
      <c r="K377" s="13"/>
    </row>
    <row r="378" ht="119" hidden="1" customHeight="1" spans="1:11">
      <c r="A378" s="21">
        <v>15</v>
      </c>
      <c r="B378" s="17" t="s">
        <v>1669</v>
      </c>
      <c r="C378" s="17" t="s">
        <v>1626</v>
      </c>
      <c r="D378" s="17" t="s">
        <v>613</v>
      </c>
      <c r="E378" s="17" t="s">
        <v>564</v>
      </c>
      <c r="F378" s="18" t="s">
        <v>1670</v>
      </c>
      <c r="G378" s="19" t="s">
        <v>620</v>
      </c>
      <c r="H378" s="22">
        <v>36000</v>
      </c>
      <c r="I378" s="22">
        <v>6000</v>
      </c>
      <c r="J378" s="17" t="s">
        <v>1671</v>
      </c>
      <c r="K378" s="13"/>
    </row>
    <row r="379" ht="75" hidden="1" customHeight="1" spans="1:11">
      <c r="A379" s="21">
        <v>16</v>
      </c>
      <c r="B379" s="17" t="s">
        <v>1672</v>
      </c>
      <c r="C379" s="17" t="s">
        <v>1673</v>
      </c>
      <c r="D379" s="17" t="s">
        <v>613</v>
      </c>
      <c r="E379" s="17" t="s">
        <v>564</v>
      </c>
      <c r="F379" s="18" t="s">
        <v>1674</v>
      </c>
      <c r="G379" s="19" t="s">
        <v>633</v>
      </c>
      <c r="H379" s="22">
        <v>84000</v>
      </c>
      <c r="I379" s="22">
        <v>7500</v>
      </c>
      <c r="J379" s="17" t="s">
        <v>1675</v>
      </c>
      <c r="K379" s="13"/>
    </row>
    <row r="380" ht="36" customHeight="1" spans="1:11">
      <c r="A380" s="16" t="str">
        <f>"机场、铁路、地铁、道路（"&amp;COUNT(A381:A444)&amp;"个）"</f>
        <v>机场、铁路、地铁、道路（61个）</v>
      </c>
      <c r="B380" s="16"/>
      <c r="C380" s="16"/>
      <c r="D380" s="16"/>
      <c r="E380" s="16"/>
      <c r="F380" s="16"/>
      <c r="G380" s="13"/>
      <c r="H380" s="14">
        <f>H381+H424+H443</f>
        <v>10556026.3</v>
      </c>
      <c r="I380" s="14">
        <f>I381+I424+I443</f>
        <v>1888327</v>
      </c>
      <c r="J380" s="13"/>
      <c r="K380" s="13"/>
    </row>
    <row r="381" ht="36" customHeight="1" spans="1:11">
      <c r="A381" s="16" t="str">
        <f>"续建项目（"&amp;COUNT(A382:A423)&amp;"个）"</f>
        <v>续建项目（42个）</v>
      </c>
      <c r="B381" s="16"/>
      <c r="C381" s="16"/>
      <c r="D381" s="16"/>
      <c r="E381" s="16"/>
      <c r="F381" s="16"/>
      <c r="G381" s="13"/>
      <c r="H381" s="14">
        <f>SUM(H382:H423)</f>
        <v>9543964.3</v>
      </c>
      <c r="I381" s="14">
        <f>SUM(I382:I423)</f>
        <v>1646413</v>
      </c>
      <c r="J381" s="13"/>
      <c r="K381" s="13"/>
    </row>
    <row r="382" ht="244" customHeight="1" spans="1:11">
      <c r="A382" s="21">
        <v>1</v>
      </c>
      <c r="B382" s="17" t="s">
        <v>1676</v>
      </c>
      <c r="C382" s="17" t="s">
        <v>1677</v>
      </c>
      <c r="D382" s="17" t="s">
        <v>481</v>
      </c>
      <c r="E382" s="17" t="s">
        <v>488</v>
      </c>
      <c r="F382" s="18" t="s">
        <v>1678</v>
      </c>
      <c r="G382" s="19" t="s">
        <v>937</v>
      </c>
      <c r="H382" s="22">
        <v>4960000</v>
      </c>
      <c r="I382" s="22">
        <v>465000</v>
      </c>
      <c r="J382" s="17" t="s">
        <v>1679</v>
      </c>
      <c r="K382" s="13"/>
    </row>
    <row r="383" ht="136" hidden="1" customHeight="1" spans="1:11">
      <c r="A383" s="21">
        <v>2</v>
      </c>
      <c r="B383" s="17" t="s">
        <v>1680</v>
      </c>
      <c r="C383" s="17" t="s">
        <v>1681</v>
      </c>
      <c r="D383" s="17" t="s">
        <v>481</v>
      </c>
      <c r="E383" s="17" t="s">
        <v>935</v>
      </c>
      <c r="F383" s="18" t="s">
        <v>1682</v>
      </c>
      <c r="G383" s="19" t="s">
        <v>515</v>
      </c>
      <c r="H383" s="22">
        <v>207964</v>
      </c>
      <c r="I383" s="22">
        <v>30000</v>
      </c>
      <c r="J383" s="17" t="s">
        <v>1683</v>
      </c>
      <c r="K383" s="13"/>
    </row>
    <row r="384" ht="136" hidden="1" customHeight="1" spans="1:11">
      <c r="A384" s="21">
        <v>3</v>
      </c>
      <c r="B384" s="17" t="s">
        <v>1684</v>
      </c>
      <c r="C384" s="17" t="s">
        <v>1681</v>
      </c>
      <c r="D384" s="17" t="s">
        <v>481</v>
      </c>
      <c r="E384" s="17" t="s">
        <v>935</v>
      </c>
      <c r="F384" s="18" t="s">
        <v>1685</v>
      </c>
      <c r="G384" s="19" t="s">
        <v>484</v>
      </c>
      <c r="H384" s="22">
        <v>118206</v>
      </c>
      <c r="I384" s="22">
        <v>30000</v>
      </c>
      <c r="J384" s="17" t="s">
        <v>511</v>
      </c>
      <c r="K384" s="13"/>
    </row>
    <row r="385" ht="136" hidden="1" customHeight="1" spans="1:11">
      <c r="A385" s="21">
        <v>4</v>
      </c>
      <c r="B385" s="17" t="s">
        <v>1686</v>
      </c>
      <c r="C385" s="17" t="s">
        <v>1681</v>
      </c>
      <c r="D385" s="17" t="s">
        <v>481</v>
      </c>
      <c r="E385" s="17" t="s">
        <v>935</v>
      </c>
      <c r="F385" s="18" t="s">
        <v>1687</v>
      </c>
      <c r="G385" s="19" t="s">
        <v>515</v>
      </c>
      <c r="H385" s="22">
        <v>108386</v>
      </c>
      <c r="I385" s="22">
        <v>15000</v>
      </c>
      <c r="J385" s="17" t="s">
        <v>1688</v>
      </c>
      <c r="K385" s="13"/>
    </row>
    <row r="386" ht="136" hidden="1" customHeight="1" spans="1:11">
      <c r="A386" s="21">
        <v>5</v>
      </c>
      <c r="B386" s="17" t="s">
        <v>1689</v>
      </c>
      <c r="C386" s="17" t="s">
        <v>1657</v>
      </c>
      <c r="D386" s="17" t="s">
        <v>481</v>
      </c>
      <c r="E386" s="17" t="s">
        <v>488</v>
      </c>
      <c r="F386" s="18" t="s">
        <v>1690</v>
      </c>
      <c r="G386" s="19" t="s">
        <v>494</v>
      </c>
      <c r="H386" s="22">
        <v>58450.5</v>
      </c>
      <c r="I386" s="22">
        <v>12250</v>
      </c>
      <c r="J386" s="17" t="s">
        <v>1691</v>
      </c>
      <c r="K386" s="13"/>
    </row>
    <row r="387" ht="69" hidden="1" customHeight="1" spans="1:11">
      <c r="A387" s="21">
        <v>6</v>
      </c>
      <c r="B387" s="17" t="s">
        <v>1692</v>
      </c>
      <c r="C387" s="17" t="s">
        <v>1693</v>
      </c>
      <c r="D387" s="17" t="s">
        <v>481</v>
      </c>
      <c r="E387" s="17" t="s">
        <v>564</v>
      </c>
      <c r="F387" s="18" t="s">
        <v>1694</v>
      </c>
      <c r="G387" s="19" t="s">
        <v>515</v>
      </c>
      <c r="H387" s="22">
        <v>55000</v>
      </c>
      <c r="I387" s="22">
        <v>20000</v>
      </c>
      <c r="J387" s="17" t="s">
        <v>1695</v>
      </c>
      <c r="K387" s="13"/>
    </row>
    <row r="388" ht="118" hidden="1" customHeight="1" spans="1:11">
      <c r="A388" s="21">
        <v>7</v>
      </c>
      <c r="B388" s="17" t="s">
        <v>1696</v>
      </c>
      <c r="C388" s="17" t="s">
        <v>1697</v>
      </c>
      <c r="D388" s="17" t="s">
        <v>481</v>
      </c>
      <c r="E388" s="17" t="s">
        <v>935</v>
      </c>
      <c r="F388" s="18" t="s">
        <v>1698</v>
      </c>
      <c r="G388" s="19" t="s">
        <v>484</v>
      </c>
      <c r="H388" s="22">
        <v>12800</v>
      </c>
      <c r="I388" s="22">
        <v>8000</v>
      </c>
      <c r="J388" s="17" t="s">
        <v>1683</v>
      </c>
      <c r="K388" s="13"/>
    </row>
    <row r="389" ht="138" hidden="1" customHeight="1" spans="1:11">
      <c r="A389" s="21">
        <v>8</v>
      </c>
      <c r="B389" s="17" t="s">
        <v>1699</v>
      </c>
      <c r="C389" s="17" t="s">
        <v>1697</v>
      </c>
      <c r="D389" s="17" t="s">
        <v>481</v>
      </c>
      <c r="E389" s="17" t="s">
        <v>935</v>
      </c>
      <c r="F389" s="18" t="s">
        <v>1700</v>
      </c>
      <c r="G389" s="19" t="s">
        <v>515</v>
      </c>
      <c r="H389" s="22">
        <v>10000</v>
      </c>
      <c r="I389" s="22">
        <v>5000</v>
      </c>
      <c r="J389" s="17" t="s">
        <v>1683</v>
      </c>
      <c r="K389" s="13"/>
    </row>
    <row r="390" ht="170" hidden="1" customHeight="1" spans="1:11">
      <c r="A390" s="21">
        <v>9</v>
      </c>
      <c r="B390" s="17" t="s">
        <v>1701</v>
      </c>
      <c r="C390" s="17" t="s">
        <v>1702</v>
      </c>
      <c r="D390" s="17" t="s">
        <v>481</v>
      </c>
      <c r="E390" s="17" t="s">
        <v>488</v>
      </c>
      <c r="F390" s="18" t="s">
        <v>1703</v>
      </c>
      <c r="G390" s="19" t="s">
        <v>500</v>
      </c>
      <c r="H390" s="22">
        <v>493502</v>
      </c>
      <c r="I390" s="22">
        <v>160000</v>
      </c>
      <c r="J390" s="17" t="s">
        <v>1704</v>
      </c>
      <c r="K390" s="13"/>
    </row>
    <row r="391" ht="79" hidden="1" customHeight="1" spans="1:11">
      <c r="A391" s="21">
        <v>10</v>
      </c>
      <c r="B391" s="17" t="s">
        <v>1705</v>
      </c>
      <c r="C391" s="17" t="s">
        <v>1706</v>
      </c>
      <c r="D391" s="17" t="s">
        <v>481</v>
      </c>
      <c r="E391" s="17" t="s">
        <v>509</v>
      </c>
      <c r="F391" s="18" t="s">
        <v>1707</v>
      </c>
      <c r="G391" s="19" t="s">
        <v>505</v>
      </c>
      <c r="H391" s="22">
        <v>70000</v>
      </c>
      <c r="I391" s="22">
        <v>20000</v>
      </c>
      <c r="J391" s="17" t="s">
        <v>1708</v>
      </c>
      <c r="K391" s="13"/>
    </row>
    <row r="392" ht="112" hidden="1" customHeight="1" spans="1:11">
      <c r="A392" s="21">
        <v>11</v>
      </c>
      <c r="B392" s="17" t="s">
        <v>1709</v>
      </c>
      <c r="C392" s="17" t="s">
        <v>1654</v>
      </c>
      <c r="D392" s="17" t="s">
        <v>481</v>
      </c>
      <c r="E392" s="17" t="s">
        <v>482</v>
      </c>
      <c r="F392" s="18" t="s">
        <v>1710</v>
      </c>
      <c r="G392" s="19" t="s">
        <v>505</v>
      </c>
      <c r="H392" s="22">
        <v>23146</v>
      </c>
      <c r="I392" s="22">
        <v>5000</v>
      </c>
      <c r="J392" s="17" t="s">
        <v>511</v>
      </c>
      <c r="K392" s="13"/>
    </row>
    <row r="393" ht="112" hidden="1" customHeight="1" spans="1:11">
      <c r="A393" s="21">
        <v>12</v>
      </c>
      <c r="B393" s="17" t="s">
        <v>1711</v>
      </c>
      <c r="C393" s="17" t="s">
        <v>935</v>
      </c>
      <c r="D393" s="17" t="s">
        <v>481</v>
      </c>
      <c r="E393" s="17" t="s">
        <v>935</v>
      </c>
      <c r="F393" s="18" t="s">
        <v>1712</v>
      </c>
      <c r="G393" s="19" t="s">
        <v>500</v>
      </c>
      <c r="H393" s="22">
        <v>62539</v>
      </c>
      <c r="I393" s="22">
        <v>2000</v>
      </c>
      <c r="J393" s="17" t="s">
        <v>1713</v>
      </c>
      <c r="K393" s="13"/>
    </row>
    <row r="394" ht="112" hidden="1" customHeight="1" spans="1:11">
      <c r="A394" s="21">
        <v>13</v>
      </c>
      <c r="B394" s="17" t="s">
        <v>1714</v>
      </c>
      <c r="C394" s="17" t="s">
        <v>935</v>
      </c>
      <c r="D394" s="17" t="s">
        <v>481</v>
      </c>
      <c r="E394" s="17" t="s">
        <v>935</v>
      </c>
      <c r="F394" s="18" t="s">
        <v>1715</v>
      </c>
      <c r="G394" s="19" t="s">
        <v>500</v>
      </c>
      <c r="H394" s="22">
        <v>49800</v>
      </c>
      <c r="I394" s="22">
        <v>2000</v>
      </c>
      <c r="J394" s="17" t="s">
        <v>1713</v>
      </c>
      <c r="K394" s="13"/>
    </row>
    <row r="395" ht="112" hidden="1" customHeight="1" spans="1:11">
      <c r="A395" s="21">
        <v>14</v>
      </c>
      <c r="B395" s="17" t="s">
        <v>1716</v>
      </c>
      <c r="C395" s="17" t="s">
        <v>935</v>
      </c>
      <c r="D395" s="17" t="s">
        <v>481</v>
      </c>
      <c r="E395" s="17" t="s">
        <v>935</v>
      </c>
      <c r="F395" s="18" t="s">
        <v>1717</v>
      </c>
      <c r="G395" s="19" t="s">
        <v>500</v>
      </c>
      <c r="H395" s="22">
        <v>12157</v>
      </c>
      <c r="I395" s="22">
        <v>2000</v>
      </c>
      <c r="J395" s="17" t="s">
        <v>1683</v>
      </c>
      <c r="K395" s="13"/>
    </row>
    <row r="396" ht="112" hidden="1" customHeight="1" spans="1:11">
      <c r="A396" s="21">
        <v>15</v>
      </c>
      <c r="B396" s="17" t="s">
        <v>1718</v>
      </c>
      <c r="C396" s="17" t="s">
        <v>935</v>
      </c>
      <c r="D396" s="17" t="s">
        <v>481</v>
      </c>
      <c r="E396" s="17" t="s">
        <v>935</v>
      </c>
      <c r="F396" s="18" t="s">
        <v>1719</v>
      </c>
      <c r="G396" s="19" t="s">
        <v>500</v>
      </c>
      <c r="H396" s="22">
        <v>63993</v>
      </c>
      <c r="I396" s="22">
        <v>2000</v>
      </c>
      <c r="J396" s="17" t="s">
        <v>1713</v>
      </c>
      <c r="K396" s="13"/>
    </row>
    <row r="397" ht="112" hidden="1" customHeight="1" spans="1:11">
      <c r="A397" s="21">
        <v>16</v>
      </c>
      <c r="B397" s="17" t="s">
        <v>1720</v>
      </c>
      <c r="C397" s="17" t="s">
        <v>935</v>
      </c>
      <c r="D397" s="17" t="s">
        <v>481</v>
      </c>
      <c r="E397" s="17" t="s">
        <v>935</v>
      </c>
      <c r="F397" s="18" t="s">
        <v>1721</v>
      </c>
      <c r="G397" s="19" t="s">
        <v>500</v>
      </c>
      <c r="H397" s="22">
        <v>10172</v>
      </c>
      <c r="I397" s="22">
        <v>2000</v>
      </c>
      <c r="J397" s="17" t="s">
        <v>1722</v>
      </c>
      <c r="K397" s="13"/>
    </row>
    <row r="398" ht="61" hidden="1" customHeight="1" spans="1:11">
      <c r="A398" s="21">
        <v>17</v>
      </c>
      <c r="B398" s="17" t="s">
        <v>1723</v>
      </c>
      <c r="C398" s="17" t="s">
        <v>935</v>
      </c>
      <c r="D398" s="17" t="s">
        <v>481</v>
      </c>
      <c r="E398" s="17" t="s">
        <v>935</v>
      </c>
      <c r="F398" s="18" t="s">
        <v>1724</v>
      </c>
      <c r="G398" s="19" t="s">
        <v>505</v>
      </c>
      <c r="H398" s="22">
        <v>14189</v>
      </c>
      <c r="I398" s="22">
        <v>5000</v>
      </c>
      <c r="J398" s="17" t="s">
        <v>511</v>
      </c>
      <c r="K398" s="13"/>
    </row>
    <row r="399" ht="87" hidden="1" customHeight="1" spans="1:11">
      <c r="A399" s="21">
        <v>18</v>
      </c>
      <c r="B399" s="17" t="s">
        <v>1725</v>
      </c>
      <c r="C399" s="17" t="s">
        <v>935</v>
      </c>
      <c r="D399" s="17" t="s">
        <v>481</v>
      </c>
      <c r="E399" s="17" t="s">
        <v>935</v>
      </c>
      <c r="F399" s="18" t="s">
        <v>1726</v>
      </c>
      <c r="G399" s="19" t="s">
        <v>505</v>
      </c>
      <c r="H399" s="22">
        <v>10000</v>
      </c>
      <c r="I399" s="22">
        <v>5000</v>
      </c>
      <c r="J399" s="17" t="s">
        <v>1727</v>
      </c>
      <c r="K399" s="13"/>
    </row>
    <row r="400" ht="57" hidden="1" customHeight="1" spans="1:11">
      <c r="A400" s="21">
        <v>19</v>
      </c>
      <c r="B400" s="17" t="s">
        <v>1728</v>
      </c>
      <c r="C400" s="17" t="s">
        <v>935</v>
      </c>
      <c r="D400" s="17" t="s">
        <v>481</v>
      </c>
      <c r="E400" s="17" t="s">
        <v>935</v>
      </c>
      <c r="F400" s="18" t="s">
        <v>1729</v>
      </c>
      <c r="G400" s="19" t="s">
        <v>500</v>
      </c>
      <c r="H400" s="22">
        <v>10000</v>
      </c>
      <c r="I400" s="22">
        <v>3000</v>
      </c>
      <c r="J400" s="17" t="s">
        <v>1730</v>
      </c>
      <c r="K400" s="13"/>
    </row>
    <row r="401" ht="57" hidden="1" customHeight="1" spans="1:11">
      <c r="A401" s="21">
        <v>20</v>
      </c>
      <c r="B401" s="17" t="s">
        <v>1731</v>
      </c>
      <c r="C401" s="17" t="s">
        <v>935</v>
      </c>
      <c r="D401" s="17" t="s">
        <v>481</v>
      </c>
      <c r="E401" s="17" t="s">
        <v>935</v>
      </c>
      <c r="F401" s="18" t="s">
        <v>1732</v>
      </c>
      <c r="G401" s="19" t="s">
        <v>500</v>
      </c>
      <c r="H401" s="22">
        <v>45468</v>
      </c>
      <c r="I401" s="22">
        <v>2000</v>
      </c>
      <c r="J401" s="17" t="s">
        <v>1688</v>
      </c>
      <c r="K401" s="13"/>
    </row>
    <row r="402" ht="109" hidden="1" customHeight="1" spans="1:11">
      <c r="A402" s="21">
        <v>21</v>
      </c>
      <c r="B402" s="17" t="s">
        <v>1733</v>
      </c>
      <c r="C402" s="17" t="s">
        <v>935</v>
      </c>
      <c r="D402" s="17" t="s">
        <v>481</v>
      </c>
      <c r="E402" s="17" t="s">
        <v>935</v>
      </c>
      <c r="F402" s="18" t="s">
        <v>1734</v>
      </c>
      <c r="G402" s="19" t="s">
        <v>500</v>
      </c>
      <c r="H402" s="22">
        <v>10362</v>
      </c>
      <c r="I402" s="22">
        <v>3000</v>
      </c>
      <c r="J402" s="17" t="s">
        <v>511</v>
      </c>
      <c r="K402" s="13"/>
    </row>
    <row r="403" ht="136" hidden="1" customHeight="1" spans="1:11">
      <c r="A403" s="21">
        <v>22</v>
      </c>
      <c r="B403" s="17" t="s">
        <v>1735</v>
      </c>
      <c r="C403" s="17" t="s">
        <v>1736</v>
      </c>
      <c r="D403" s="17" t="s">
        <v>481</v>
      </c>
      <c r="E403" s="17" t="s">
        <v>1737</v>
      </c>
      <c r="F403" s="18" t="s">
        <v>1738</v>
      </c>
      <c r="G403" s="19" t="s">
        <v>500</v>
      </c>
      <c r="H403" s="22">
        <v>70569</v>
      </c>
      <c r="I403" s="22">
        <v>14000</v>
      </c>
      <c r="J403" s="17" t="s">
        <v>1739</v>
      </c>
      <c r="K403" s="13"/>
    </row>
    <row r="404" ht="109" hidden="1" customHeight="1" spans="1:11">
      <c r="A404" s="21">
        <v>23</v>
      </c>
      <c r="B404" s="17" t="s">
        <v>1740</v>
      </c>
      <c r="C404" s="17" t="s">
        <v>935</v>
      </c>
      <c r="D404" s="17" t="s">
        <v>481</v>
      </c>
      <c r="E404" s="17" t="s">
        <v>935</v>
      </c>
      <c r="F404" s="18" t="s">
        <v>1741</v>
      </c>
      <c r="G404" s="19" t="s">
        <v>505</v>
      </c>
      <c r="H404" s="22">
        <v>15607</v>
      </c>
      <c r="I404" s="22">
        <v>2000</v>
      </c>
      <c r="J404" s="17" t="s">
        <v>1742</v>
      </c>
      <c r="K404" s="13"/>
    </row>
    <row r="405" ht="80" customHeight="1" spans="1:11">
      <c r="A405" s="21">
        <v>24</v>
      </c>
      <c r="B405" s="17" t="s">
        <v>1743</v>
      </c>
      <c r="C405" s="17" t="s">
        <v>1736</v>
      </c>
      <c r="D405" s="17" t="s">
        <v>481</v>
      </c>
      <c r="E405" s="17" t="s">
        <v>1737</v>
      </c>
      <c r="F405" s="18" t="s">
        <v>1744</v>
      </c>
      <c r="G405" s="19" t="s">
        <v>596</v>
      </c>
      <c r="H405" s="22">
        <v>1093090</v>
      </c>
      <c r="I405" s="22">
        <v>241000</v>
      </c>
      <c r="J405" s="17" t="s">
        <v>1745</v>
      </c>
      <c r="K405" s="13"/>
    </row>
    <row r="406" ht="104" hidden="1" customHeight="1" spans="1:11">
      <c r="A406" s="21">
        <v>25</v>
      </c>
      <c r="B406" s="17" t="s">
        <v>1746</v>
      </c>
      <c r="C406" s="17" t="s">
        <v>935</v>
      </c>
      <c r="D406" s="17" t="s">
        <v>481</v>
      </c>
      <c r="E406" s="17" t="s">
        <v>935</v>
      </c>
      <c r="F406" s="18" t="s">
        <v>1747</v>
      </c>
      <c r="G406" s="19" t="s">
        <v>515</v>
      </c>
      <c r="H406" s="22">
        <v>106322</v>
      </c>
      <c r="I406" s="22">
        <v>30000</v>
      </c>
      <c r="J406" s="17" t="s">
        <v>1748</v>
      </c>
      <c r="K406" s="13"/>
    </row>
    <row r="407" ht="104" hidden="1" customHeight="1" spans="1:11">
      <c r="A407" s="21">
        <v>26</v>
      </c>
      <c r="B407" s="17" t="s">
        <v>1749</v>
      </c>
      <c r="C407" s="17" t="s">
        <v>935</v>
      </c>
      <c r="D407" s="17" t="s">
        <v>481</v>
      </c>
      <c r="E407" s="17" t="s">
        <v>935</v>
      </c>
      <c r="F407" s="18" t="s">
        <v>1750</v>
      </c>
      <c r="G407" s="19" t="s">
        <v>505</v>
      </c>
      <c r="H407" s="22">
        <v>218703</v>
      </c>
      <c r="I407" s="22">
        <v>35000</v>
      </c>
      <c r="J407" s="17" t="s">
        <v>511</v>
      </c>
      <c r="K407" s="13"/>
    </row>
    <row r="408" ht="68" hidden="1" customHeight="1" spans="1:11">
      <c r="A408" s="21">
        <v>27</v>
      </c>
      <c r="B408" s="17" t="s">
        <v>1751</v>
      </c>
      <c r="C408" s="17" t="s">
        <v>935</v>
      </c>
      <c r="D408" s="17" t="s">
        <v>481</v>
      </c>
      <c r="E408" s="17" t="s">
        <v>935</v>
      </c>
      <c r="F408" s="18" t="s">
        <v>1752</v>
      </c>
      <c r="G408" s="19" t="s">
        <v>505</v>
      </c>
      <c r="H408" s="22">
        <v>13177</v>
      </c>
      <c r="I408" s="22">
        <v>2500</v>
      </c>
      <c r="J408" s="17" t="s">
        <v>1683</v>
      </c>
      <c r="K408" s="13"/>
    </row>
    <row r="409" ht="89" hidden="1" customHeight="1" spans="1:11">
      <c r="A409" s="21">
        <v>28</v>
      </c>
      <c r="B409" s="17" t="s">
        <v>1753</v>
      </c>
      <c r="C409" s="17" t="s">
        <v>1754</v>
      </c>
      <c r="D409" s="17" t="s">
        <v>481</v>
      </c>
      <c r="E409" s="17" t="s">
        <v>498</v>
      </c>
      <c r="F409" s="18" t="s">
        <v>1755</v>
      </c>
      <c r="G409" s="19" t="s">
        <v>515</v>
      </c>
      <c r="H409" s="22">
        <v>153554</v>
      </c>
      <c r="I409" s="22">
        <v>76232</v>
      </c>
      <c r="J409" s="17" t="s">
        <v>1756</v>
      </c>
      <c r="K409" s="13"/>
    </row>
    <row r="410" ht="80" hidden="1" customHeight="1" spans="1:11">
      <c r="A410" s="21">
        <v>29</v>
      </c>
      <c r="B410" s="17" t="s">
        <v>1757</v>
      </c>
      <c r="C410" s="17" t="s">
        <v>1364</v>
      </c>
      <c r="D410" s="17" t="s">
        <v>481</v>
      </c>
      <c r="E410" s="17" t="s">
        <v>498</v>
      </c>
      <c r="F410" s="18" t="s">
        <v>1758</v>
      </c>
      <c r="G410" s="19" t="s">
        <v>604</v>
      </c>
      <c r="H410" s="22">
        <v>27900</v>
      </c>
      <c r="I410" s="22">
        <v>16600</v>
      </c>
      <c r="J410" s="17" t="s">
        <v>1759</v>
      </c>
      <c r="K410" s="13"/>
    </row>
    <row r="411" ht="80" hidden="1" customHeight="1" spans="1:11">
      <c r="A411" s="21">
        <v>30</v>
      </c>
      <c r="B411" s="17" t="s">
        <v>1760</v>
      </c>
      <c r="C411" s="17" t="s">
        <v>1364</v>
      </c>
      <c r="D411" s="17" t="s">
        <v>481</v>
      </c>
      <c r="E411" s="17" t="s">
        <v>498</v>
      </c>
      <c r="F411" s="18" t="s">
        <v>1761</v>
      </c>
      <c r="G411" s="19" t="s">
        <v>515</v>
      </c>
      <c r="H411" s="22">
        <v>28040</v>
      </c>
      <c r="I411" s="22">
        <v>23240</v>
      </c>
      <c r="J411" s="17" t="s">
        <v>1759</v>
      </c>
      <c r="K411" s="13"/>
    </row>
    <row r="412" ht="171" hidden="1" customHeight="1" spans="1:11">
      <c r="A412" s="21">
        <v>31</v>
      </c>
      <c r="B412" s="17" t="s">
        <v>1762</v>
      </c>
      <c r="C412" s="17" t="s">
        <v>1763</v>
      </c>
      <c r="D412" s="17" t="s">
        <v>481</v>
      </c>
      <c r="E412" s="17" t="s">
        <v>509</v>
      </c>
      <c r="F412" s="18" t="s">
        <v>1764</v>
      </c>
      <c r="G412" s="19" t="s">
        <v>500</v>
      </c>
      <c r="H412" s="22">
        <v>460000</v>
      </c>
      <c r="I412" s="22">
        <v>190000</v>
      </c>
      <c r="J412" s="17" t="s">
        <v>1765</v>
      </c>
      <c r="K412" s="13"/>
    </row>
    <row r="413" ht="202" hidden="1" customHeight="1" spans="1:11">
      <c r="A413" s="21">
        <v>32</v>
      </c>
      <c r="B413" s="17" t="s">
        <v>1766</v>
      </c>
      <c r="C413" s="17" t="s">
        <v>1673</v>
      </c>
      <c r="D413" s="17" t="s">
        <v>481</v>
      </c>
      <c r="E413" s="17" t="s">
        <v>564</v>
      </c>
      <c r="F413" s="18" t="s">
        <v>1767</v>
      </c>
      <c r="G413" s="19" t="s">
        <v>484</v>
      </c>
      <c r="H413" s="22">
        <v>148090</v>
      </c>
      <c r="I413" s="22">
        <v>61818</v>
      </c>
      <c r="J413" s="17" t="s">
        <v>1768</v>
      </c>
      <c r="K413" s="13"/>
    </row>
    <row r="414" ht="120" hidden="1" customHeight="1" spans="1:11">
      <c r="A414" s="21">
        <v>33</v>
      </c>
      <c r="B414" s="17" t="s">
        <v>1769</v>
      </c>
      <c r="C414" s="17" t="s">
        <v>935</v>
      </c>
      <c r="D414" s="17" t="s">
        <v>481</v>
      </c>
      <c r="E414" s="17" t="s">
        <v>935</v>
      </c>
      <c r="F414" s="18" t="s">
        <v>1770</v>
      </c>
      <c r="G414" s="19" t="s">
        <v>942</v>
      </c>
      <c r="H414" s="22">
        <v>114603</v>
      </c>
      <c r="I414" s="22">
        <v>2000</v>
      </c>
      <c r="J414" s="17" t="s">
        <v>511</v>
      </c>
      <c r="K414" s="13"/>
    </row>
    <row r="415" ht="74" hidden="1" customHeight="1" spans="1:11">
      <c r="A415" s="21">
        <v>34</v>
      </c>
      <c r="B415" s="17" t="s">
        <v>1771</v>
      </c>
      <c r="C415" s="17" t="s">
        <v>935</v>
      </c>
      <c r="D415" s="17" t="s">
        <v>481</v>
      </c>
      <c r="E415" s="17" t="s">
        <v>935</v>
      </c>
      <c r="F415" s="18" t="s">
        <v>1772</v>
      </c>
      <c r="G415" s="19" t="s">
        <v>1773</v>
      </c>
      <c r="H415" s="22">
        <v>46253</v>
      </c>
      <c r="I415" s="22">
        <v>1000</v>
      </c>
      <c r="J415" s="17" t="s">
        <v>511</v>
      </c>
      <c r="K415" s="13"/>
    </row>
    <row r="416" ht="76" hidden="1" customHeight="1" spans="1:11">
      <c r="A416" s="21">
        <v>35</v>
      </c>
      <c r="B416" s="17" t="s">
        <v>1774</v>
      </c>
      <c r="C416" s="17" t="s">
        <v>935</v>
      </c>
      <c r="D416" s="17" t="s">
        <v>481</v>
      </c>
      <c r="E416" s="17" t="s">
        <v>935</v>
      </c>
      <c r="F416" s="18" t="s">
        <v>1775</v>
      </c>
      <c r="G416" s="19" t="s">
        <v>1776</v>
      </c>
      <c r="H416" s="22">
        <v>43888</v>
      </c>
      <c r="I416" s="22">
        <v>1000</v>
      </c>
      <c r="J416" s="17" t="s">
        <v>511</v>
      </c>
      <c r="K416" s="13"/>
    </row>
    <row r="417" ht="131" hidden="1" customHeight="1" spans="1:11">
      <c r="A417" s="21">
        <v>36</v>
      </c>
      <c r="B417" s="17" t="s">
        <v>1777</v>
      </c>
      <c r="C417" s="17" t="s">
        <v>1657</v>
      </c>
      <c r="D417" s="17" t="s">
        <v>481</v>
      </c>
      <c r="E417" s="17" t="s">
        <v>488</v>
      </c>
      <c r="F417" s="18" t="s">
        <v>1778</v>
      </c>
      <c r="G417" s="19" t="s">
        <v>505</v>
      </c>
      <c r="H417" s="22">
        <v>20000</v>
      </c>
      <c r="I417" s="22">
        <v>13770</v>
      </c>
      <c r="J417" s="17" t="s">
        <v>1779</v>
      </c>
      <c r="K417" s="13"/>
    </row>
    <row r="418" ht="145" hidden="1" customHeight="1" spans="1:11">
      <c r="A418" s="21">
        <v>37</v>
      </c>
      <c r="B418" s="17" t="s">
        <v>1780</v>
      </c>
      <c r="C418" s="17" t="s">
        <v>1657</v>
      </c>
      <c r="D418" s="17" t="s">
        <v>481</v>
      </c>
      <c r="E418" s="17" t="s">
        <v>488</v>
      </c>
      <c r="F418" s="18" t="s">
        <v>1781</v>
      </c>
      <c r="G418" s="19" t="s">
        <v>505</v>
      </c>
      <c r="H418" s="22">
        <v>89914</v>
      </c>
      <c r="I418" s="22">
        <v>12295</v>
      </c>
      <c r="J418" s="17" t="s">
        <v>1782</v>
      </c>
      <c r="K418" s="13"/>
    </row>
    <row r="419" ht="104" hidden="1" customHeight="1" spans="1:11">
      <c r="A419" s="21">
        <v>38</v>
      </c>
      <c r="B419" s="17" t="s">
        <v>1783</v>
      </c>
      <c r="C419" s="17" t="s">
        <v>1657</v>
      </c>
      <c r="D419" s="17" t="s">
        <v>481</v>
      </c>
      <c r="E419" s="17" t="s">
        <v>488</v>
      </c>
      <c r="F419" s="18" t="s">
        <v>1784</v>
      </c>
      <c r="G419" s="19" t="s">
        <v>596</v>
      </c>
      <c r="H419" s="22">
        <v>95694</v>
      </c>
      <c r="I419" s="22">
        <v>21632</v>
      </c>
      <c r="J419" s="17" t="s">
        <v>1785</v>
      </c>
      <c r="K419" s="13"/>
    </row>
    <row r="420" ht="124" hidden="1" customHeight="1" spans="1:11">
      <c r="A420" s="21">
        <v>39</v>
      </c>
      <c r="B420" s="17" t="s">
        <v>1786</v>
      </c>
      <c r="C420" s="17" t="s">
        <v>1657</v>
      </c>
      <c r="D420" s="17" t="s">
        <v>481</v>
      </c>
      <c r="E420" s="17" t="s">
        <v>488</v>
      </c>
      <c r="F420" s="18" t="s">
        <v>1787</v>
      </c>
      <c r="G420" s="19" t="s">
        <v>500</v>
      </c>
      <c r="H420" s="22">
        <v>33315</v>
      </c>
      <c r="I420" s="22">
        <v>7700</v>
      </c>
      <c r="J420" s="17" t="s">
        <v>1788</v>
      </c>
      <c r="K420" s="13"/>
    </row>
    <row r="421" ht="88" hidden="1" customHeight="1" spans="1:11">
      <c r="A421" s="21">
        <v>40</v>
      </c>
      <c r="B421" s="17" t="s">
        <v>1789</v>
      </c>
      <c r="C421" s="17" t="s">
        <v>1673</v>
      </c>
      <c r="D421" s="17" t="s">
        <v>481</v>
      </c>
      <c r="E421" s="17" t="s">
        <v>564</v>
      </c>
      <c r="F421" s="18" t="s">
        <v>1790</v>
      </c>
      <c r="G421" s="19" t="s">
        <v>1051</v>
      </c>
      <c r="H421" s="22">
        <v>285635</v>
      </c>
      <c r="I421" s="22">
        <v>75000</v>
      </c>
      <c r="J421" s="17" t="s">
        <v>1791</v>
      </c>
      <c r="K421" s="13"/>
    </row>
    <row r="422" ht="88" hidden="1" customHeight="1" spans="1:11">
      <c r="A422" s="21">
        <v>41</v>
      </c>
      <c r="B422" s="17" t="s">
        <v>1792</v>
      </c>
      <c r="C422" s="17" t="s">
        <v>1654</v>
      </c>
      <c r="D422" s="17" t="s">
        <v>481</v>
      </c>
      <c r="E422" s="17" t="s">
        <v>482</v>
      </c>
      <c r="F422" s="18" t="s">
        <v>1793</v>
      </c>
      <c r="G422" s="19" t="s">
        <v>494</v>
      </c>
      <c r="H422" s="22">
        <v>39475.8</v>
      </c>
      <c r="I422" s="22">
        <v>17176</v>
      </c>
      <c r="J422" s="17" t="s">
        <v>511</v>
      </c>
      <c r="K422" s="13"/>
    </row>
    <row r="423" ht="183" hidden="1" customHeight="1" spans="1:11">
      <c r="A423" s="21">
        <v>42</v>
      </c>
      <c r="B423" s="17" t="s">
        <v>1794</v>
      </c>
      <c r="C423" s="17" t="s">
        <v>1654</v>
      </c>
      <c r="D423" s="17" t="s">
        <v>481</v>
      </c>
      <c r="E423" s="17" t="s">
        <v>482</v>
      </c>
      <c r="F423" s="18" t="s">
        <v>1795</v>
      </c>
      <c r="G423" s="19" t="s">
        <v>596</v>
      </c>
      <c r="H423" s="22">
        <v>34000</v>
      </c>
      <c r="I423" s="22">
        <v>4200</v>
      </c>
      <c r="J423" s="17" t="s">
        <v>1796</v>
      </c>
      <c r="K423" s="13"/>
    </row>
    <row r="424" ht="36" hidden="1" customHeight="1" spans="1:11">
      <c r="A424" s="16" t="str">
        <f>"新建项目（"&amp;COUNT(A425:A442)&amp;"个）"</f>
        <v>新建项目（18个）</v>
      </c>
      <c r="B424" s="16"/>
      <c r="C424" s="16"/>
      <c r="D424" s="16"/>
      <c r="E424" s="16"/>
      <c r="F424" s="16"/>
      <c r="G424" s="13"/>
      <c r="H424" s="14">
        <f>SUM(H425:H442)</f>
        <v>754837</v>
      </c>
      <c r="I424" s="14">
        <f>SUM(I425:I442)</f>
        <v>241914</v>
      </c>
      <c r="J424" s="13"/>
      <c r="K424" s="13"/>
    </row>
    <row r="425" ht="91" hidden="1" customHeight="1" spans="1:11">
      <c r="A425" s="21">
        <v>1</v>
      </c>
      <c r="B425" s="17" t="s">
        <v>1797</v>
      </c>
      <c r="C425" s="17" t="s">
        <v>1736</v>
      </c>
      <c r="D425" s="17" t="s">
        <v>613</v>
      </c>
      <c r="E425" s="17" t="s">
        <v>1737</v>
      </c>
      <c r="F425" s="18" t="s">
        <v>1798</v>
      </c>
      <c r="G425" s="19" t="s">
        <v>620</v>
      </c>
      <c r="H425" s="22">
        <v>147000</v>
      </c>
      <c r="I425" s="22">
        <v>80000</v>
      </c>
      <c r="J425" s="17" t="s">
        <v>1799</v>
      </c>
      <c r="K425" s="13"/>
    </row>
    <row r="426" ht="141" hidden="1" customHeight="1" spans="1:11">
      <c r="A426" s="21">
        <v>2</v>
      </c>
      <c r="B426" s="17" t="s">
        <v>1800</v>
      </c>
      <c r="C426" s="17" t="s">
        <v>1801</v>
      </c>
      <c r="D426" s="17" t="s">
        <v>613</v>
      </c>
      <c r="E426" s="17" t="s">
        <v>935</v>
      </c>
      <c r="F426" s="18" t="s">
        <v>1802</v>
      </c>
      <c r="G426" s="19" t="s">
        <v>615</v>
      </c>
      <c r="H426" s="22">
        <v>91000</v>
      </c>
      <c r="I426" s="22">
        <v>3000</v>
      </c>
      <c r="J426" s="17" t="s">
        <v>1638</v>
      </c>
      <c r="K426" s="13"/>
    </row>
    <row r="427" ht="172" hidden="1" customHeight="1" spans="1:11">
      <c r="A427" s="21">
        <v>3</v>
      </c>
      <c r="B427" s="17" t="s">
        <v>1803</v>
      </c>
      <c r="C427" s="17" t="s">
        <v>935</v>
      </c>
      <c r="D427" s="17" t="s">
        <v>613</v>
      </c>
      <c r="E427" s="17" t="s">
        <v>935</v>
      </c>
      <c r="F427" s="18" t="s">
        <v>1804</v>
      </c>
      <c r="G427" s="19" t="s">
        <v>681</v>
      </c>
      <c r="H427" s="22">
        <v>12019</v>
      </c>
      <c r="I427" s="22">
        <v>8000</v>
      </c>
      <c r="J427" s="17" t="s">
        <v>1805</v>
      </c>
      <c r="K427" s="13"/>
    </row>
    <row r="428" ht="127" hidden="1" customHeight="1" spans="1:11">
      <c r="A428" s="17">
        <v>4</v>
      </c>
      <c r="B428" s="17" t="s">
        <v>1806</v>
      </c>
      <c r="C428" s="17" t="s">
        <v>935</v>
      </c>
      <c r="D428" s="17" t="s">
        <v>613</v>
      </c>
      <c r="E428" s="17" t="s">
        <v>935</v>
      </c>
      <c r="F428" s="18" t="s">
        <v>1807</v>
      </c>
      <c r="G428" s="19" t="s">
        <v>620</v>
      </c>
      <c r="H428" s="22">
        <v>10000</v>
      </c>
      <c r="I428" s="22">
        <v>3000</v>
      </c>
      <c r="J428" s="17" t="s">
        <v>1808</v>
      </c>
      <c r="K428" s="13"/>
    </row>
    <row r="429" ht="125" hidden="1" customHeight="1" spans="1:11">
      <c r="A429" s="21">
        <v>5</v>
      </c>
      <c r="B429" s="17" t="s">
        <v>1809</v>
      </c>
      <c r="C429" s="17" t="s">
        <v>1657</v>
      </c>
      <c r="D429" s="17" t="s">
        <v>613</v>
      </c>
      <c r="E429" s="17" t="s">
        <v>488</v>
      </c>
      <c r="F429" s="18" t="s">
        <v>1810</v>
      </c>
      <c r="G429" s="19" t="s">
        <v>633</v>
      </c>
      <c r="H429" s="22">
        <v>179000</v>
      </c>
      <c r="I429" s="22">
        <v>48000</v>
      </c>
      <c r="J429" s="17" t="s">
        <v>1811</v>
      </c>
      <c r="K429" s="13"/>
    </row>
    <row r="430" ht="175" hidden="1" customHeight="1" spans="1:11">
      <c r="A430" s="21">
        <v>6</v>
      </c>
      <c r="B430" s="17" t="s">
        <v>1812</v>
      </c>
      <c r="C430" s="17" t="s">
        <v>1657</v>
      </c>
      <c r="D430" s="17" t="s">
        <v>613</v>
      </c>
      <c r="E430" s="17" t="s">
        <v>488</v>
      </c>
      <c r="F430" s="18" t="s">
        <v>1813</v>
      </c>
      <c r="G430" s="19" t="s">
        <v>633</v>
      </c>
      <c r="H430" s="22">
        <v>94684</v>
      </c>
      <c r="I430" s="22">
        <v>44500</v>
      </c>
      <c r="J430" s="17" t="s">
        <v>1814</v>
      </c>
      <c r="K430" s="13"/>
    </row>
    <row r="431" ht="97" hidden="1" customHeight="1" spans="1:11">
      <c r="A431" s="21">
        <v>7</v>
      </c>
      <c r="B431" s="17" t="s">
        <v>1815</v>
      </c>
      <c r="C431" s="17" t="s">
        <v>1816</v>
      </c>
      <c r="D431" s="17" t="s">
        <v>613</v>
      </c>
      <c r="E431" s="17" t="s">
        <v>488</v>
      </c>
      <c r="F431" s="18" t="s">
        <v>1817</v>
      </c>
      <c r="G431" s="19" t="s">
        <v>681</v>
      </c>
      <c r="H431" s="22">
        <v>3000</v>
      </c>
      <c r="I431" s="22">
        <v>3000</v>
      </c>
      <c r="J431" s="17" t="s">
        <v>511</v>
      </c>
      <c r="K431" s="13"/>
    </row>
    <row r="432" ht="97" hidden="1" customHeight="1" spans="1:11">
      <c r="A432" s="21">
        <v>8</v>
      </c>
      <c r="B432" s="17" t="s">
        <v>1818</v>
      </c>
      <c r="C432" s="17" t="s">
        <v>1819</v>
      </c>
      <c r="D432" s="17" t="s">
        <v>613</v>
      </c>
      <c r="E432" s="17" t="s">
        <v>498</v>
      </c>
      <c r="F432" s="18" t="s">
        <v>1820</v>
      </c>
      <c r="G432" s="19" t="s">
        <v>620</v>
      </c>
      <c r="H432" s="22">
        <v>5500</v>
      </c>
      <c r="I432" s="22">
        <v>3880</v>
      </c>
      <c r="J432" s="17" t="s">
        <v>1821</v>
      </c>
      <c r="K432" s="13"/>
    </row>
    <row r="433" ht="101" hidden="1" customHeight="1" spans="1:11">
      <c r="A433" s="21">
        <v>9</v>
      </c>
      <c r="B433" s="17" t="s">
        <v>1822</v>
      </c>
      <c r="C433" s="17" t="s">
        <v>1823</v>
      </c>
      <c r="D433" s="17" t="s">
        <v>613</v>
      </c>
      <c r="E433" s="17" t="s">
        <v>498</v>
      </c>
      <c r="F433" s="18" t="s">
        <v>1824</v>
      </c>
      <c r="G433" s="19" t="s">
        <v>620</v>
      </c>
      <c r="H433" s="22">
        <v>14634</v>
      </c>
      <c r="I433" s="22">
        <v>12834</v>
      </c>
      <c r="J433" s="17" t="s">
        <v>1825</v>
      </c>
      <c r="K433" s="13"/>
    </row>
    <row r="434" ht="81" hidden="1" customHeight="1" spans="1:11">
      <c r="A434" s="21">
        <v>10</v>
      </c>
      <c r="B434" s="17" t="s">
        <v>1826</v>
      </c>
      <c r="C434" s="17" t="s">
        <v>935</v>
      </c>
      <c r="D434" s="17" t="s">
        <v>613</v>
      </c>
      <c r="E434" s="17" t="s">
        <v>935</v>
      </c>
      <c r="F434" s="18" t="s">
        <v>1827</v>
      </c>
      <c r="G434" s="19" t="s">
        <v>620</v>
      </c>
      <c r="H434" s="22">
        <v>10000</v>
      </c>
      <c r="I434" s="22">
        <v>2000</v>
      </c>
      <c r="J434" s="17" t="s">
        <v>1805</v>
      </c>
      <c r="K434" s="13"/>
    </row>
    <row r="435" ht="113" hidden="1" customHeight="1" spans="1:11">
      <c r="A435" s="21">
        <v>11</v>
      </c>
      <c r="B435" s="17" t="s">
        <v>1828</v>
      </c>
      <c r="C435" s="17" t="s">
        <v>935</v>
      </c>
      <c r="D435" s="17" t="s">
        <v>613</v>
      </c>
      <c r="E435" s="17" t="s">
        <v>935</v>
      </c>
      <c r="F435" s="18" t="s">
        <v>1829</v>
      </c>
      <c r="G435" s="19" t="s">
        <v>620</v>
      </c>
      <c r="H435" s="22">
        <v>10000</v>
      </c>
      <c r="I435" s="22">
        <v>1000</v>
      </c>
      <c r="J435" s="17" t="s">
        <v>1830</v>
      </c>
      <c r="K435" s="13"/>
    </row>
    <row r="436" ht="79" hidden="1" customHeight="1" spans="1:11">
      <c r="A436" s="21">
        <v>12</v>
      </c>
      <c r="B436" s="17" t="s">
        <v>1831</v>
      </c>
      <c r="C436" s="17" t="s">
        <v>935</v>
      </c>
      <c r="D436" s="17" t="s">
        <v>613</v>
      </c>
      <c r="E436" s="17" t="s">
        <v>935</v>
      </c>
      <c r="F436" s="18" t="s">
        <v>1832</v>
      </c>
      <c r="G436" s="19" t="s">
        <v>620</v>
      </c>
      <c r="H436" s="22">
        <v>10000</v>
      </c>
      <c r="I436" s="22">
        <v>3000</v>
      </c>
      <c r="J436" s="17" t="s">
        <v>1833</v>
      </c>
      <c r="K436" s="13"/>
    </row>
    <row r="437" ht="79" hidden="1" customHeight="1" spans="1:11">
      <c r="A437" s="21">
        <v>13</v>
      </c>
      <c r="B437" s="17" t="s">
        <v>1834</v>
      </c>
      <c r="C437" s="17" t="s">
        <v>935</v>
      </c>
      <c r="D437" s="17" t="s">
        <v>613</v>
      </c>
      <c r="E437" s="17" t="s">
        <v>935</v>
      </c>
      <c r="F437" s="18" t="s">
        <v>1835</v>
      </c>
      <c r="G437" s="19" t="s">
        <v>620</v>
      </c>
      <c r="H437" s="22">
        <v>10000</v>
      </c>
      <c r="I437" s="22">
        <v>8000</v>
      </c>
      <c r="J437" s="17" t="s">
        <v>1835</v>
      </c>
      <c r="K437" s="13"/>
    </row>
    <row r="438" ht="77" hidden="1" customHeight="1" spans="1:11">
      <c r="A438" s="21">
        <v>14</v>
      </c>
      <c r="B438" s="17" t="s">
        <v>1836</v>
      </c>
      <c r="C438" s="17" t="s">
        <v>935</v>
      </c>
      <c r="D438" s="17" t="s">
        <v>613</v>
      </c>
      <c r="E438" s="17" t="s">
        <v>935</v>
      </c>
      <c r="F438" s="18" t="s">
        <v>1837</v>
      </c>
      <c r="G438" s="19" t="s">
        <v>620</v>
      </c>
      <c r="H438" s="22">
        <v>10000</v>
      </c>
      <c r="I438" s="22">
        <v>3500</v>
      </c>
      <c r="J438" s="17" t="s">
        <v>1838</v>
      </c>
      <c r="K438" s="13"/>
    </row>
    <row r="439" ht="77" hidden="1" customHeight="1" spans="1:11">
      <c r="A439" s="21">
        <v>15</v>
      </c>
      <c r="B439" s="17" t="s">
        <v>1839</v>
      </c>
      <c r="C439" s="17" t="s">
        <v>935</v>
      </c>
      <c r="D439" s="17" t="s">
        <v>613</v>
      </c>
      <c r="E439" s="17" t="s">
        <v>935</v>
      </c>
      <c r="F439" s="18" t="s">
        <v>1840</v>
      </c>
      <c r="G439" s="19" t="s">
        <v>620</v>
      </c>
      <c r="H439" s="22">
        <v>10000</v>
      </c>
      <c r="I439" s="22">
        <v>2200</v>
      </c>
      <c r="J439" s="17" t="s">
        <v>1830</v>
      </c>
      <c r="K439" s="13"/>
    </row>
    <row r="440" ht="78" hidden="1" customHeight="1" spans="1:11">
      <c r="A440" s="21">
        <v>16</v>
      </c>
      <c r="B440" s="17" t="s">
        <v>1841</v>
      </c>
      <c r="C440" s="17" t="s">
        <v>935</v>
      </c>
      <c r="D440" s="17" t="s">
        <v>613</v>
      </c>
      <c r="E440" s="17" t="s">
        <v>935</v>
      </c>
      <c r="F440" s="18" t="s">
        <v>1842</v>
      </c>
      <c r="G440" s="19" t="s">
        <v>620</v>
      </c>
      <c r="H440" s="22">
        <v>28000</v>
      </c>
      <c r="I440" s="22">
        <v>8000</v>
      </c>
      <c r="J440" s="17" t="s">
        <v>1830</v>
      </c>
      <c r="K440" s="13"/>
    </row>
    <row r="441" ht="78" hidden="1" customHeight="1" spans="1:11">
      <c r="A441" s="21">
        <v>17</v>
      </c>
      <c r="B441" s="17" t="s">
        <v>1843</v>
      </c>
      <c r="C441" s="17" t="s">
        <v>935</v>
      </c>
      <c r="D441" s="17" t="s">
        <v>613</v>
      </c>
      <c r="E441" s="17" t="s">
        <v>935</v>
      </c>
      <c r="F441" s="18" t="s">
        <v>1844</v>
      </c>
      <c r="G441" s="19" t="s">
        <v>620</v>
      </c>
      <c r="H441" s="22">
        <v>10000</v>
      </c>
      <c r="I441" s="22">
        <v>4000</v>
      </c>
      <c r="J441" s="17" t="s">
        <v>1830</v>
      </c>
      <c r="K441" s="13"/>
    </row>
    <row r="442" ht="109" hidden="1" customHeight="1" spans="1:11">
      <c r="A442" s="21">
        <v>18</v>
      </c>
      <c r="B442" s="17" t="s">
        <v>1845</v>
      </c>
      <c r="C442" s="17" t="s">
        <v>935</v>
      </c>
      <c r="D442" s="17" t="s">
        <v>613</v>
      </c>
      <c r="E442" s="17" t="s">
        <v>935</v>
      </c>
      <c r="F442" s="18" t="s">
        <v>1846</v>
      </c>
      <c r="G442" s="19" t="s">
        <v>620</v>
      </c>
      <c r="H442" s="22">
        <v>100000</v>
      </c>
      <c r="I442" s="22">
        <v>4000</v>
      </c>
      <c r="J442" s="17" t="s">
        <v>1847</v>
      </c>
      <c r="K442" s="13"/>
    </row>
    <row r="443" ht="36" hidden="1" customHeight="1" spans="1:11">
      <c r="A443" s="16" t="str">
        <f>"前期项目（"&amp;COUNT(A444:A444)&amp;"个）"</f>
        <v>前期项目（1个）</v>
      </c>
      <c r="B443" s="16"/>
      <c r="C443" s="16"/>
      <c r="D443" s="16"/>
      <c r="E443" s="16"/>
      <c r="F443" s="16"/>
      <c r="G443" s="13"/>
      <c r="H443" s="14">
        <f>SUM(H444:H444)</f>
        <v>257225</v>
      </c>
      <c r="I443" s="14"/>
      <c r="J443" s="13"/>
      <c r="K443" s="13"/>
    </row>
    <row r="444" ht="100" hidden="1" customHeight="1" spans="1:11">
      <c r="A444" s="17">
        <v>1</v>
      </c>
      <c r="B444" s="17" t="s">
        <v>1848</v>
      </c>
      <c r="C444" s="17" t="s">
        <v>1763</v>
      </c>
      <c r="D444" s="17" t="s">
        <v>718</v>
      </c>
      <c r="E444" s="17" t="s">
        <v>509</v>
      </c>
      <c r="F444" s="18" t="s">
        <v>1849</v>
      </c>
      <c r="G444" s="17" t="s">
        <v>732</v>
      </c>
      <c r="H444" s="22">
        <v>257225</v>
      </c>
      <c r="I444" s="22"/>
      <c r="J444" s="17" t="s">
        <v>804</v>
      </c>
      <c r="K444" s="13"/>
    </row>
    <row r="445" ht="36" customHeight="1" spans="1:11">
      <c r="A445" s="15" t="str">
        <f>"生态环保（"&amp;COUNT(A446:A467)&amp;"个）"</f>
        <v>生态环保（15个）</v>
      </c>
      <c r="B445" s="15"/>
      <c r="C445" s="15"/>
      <c r="D445" s="15"/>
      <c r="E445" s="15"/>
      <c r="F445" s="16"/>
      <c r="G445" s="13"/>
      <c r="H445" s="14">
        <f>H446+H458</f>
        <v>1525923.63</v>
      </c>
      <c r="I445" s="14">
        <f>I446+I458</f>
        <v>363624</v>
      </c>
      <c r="J445" s="13"/>
      <c r="K445" s="13"/>
    </row>
    <row r="446" ht="36" hidden="1" customHeight="1" spans="1:11">
      <c r="A446" s="16" t="str">
        <f>"治水（"&amp;COUNT(A447:A457)&amp;"个）"</f>
        <v>治水（8个）</v>
      </c>
      <c r="B446" s="16"/>
      <c r="C446" s="16"/>
      <c r="D446" s="16"/>
      <c r="E446" s="16"/>
      <c r="F446" s="16"/>
      <c r="G446" s="13"/>
      <c r="H446" s="14">
        <f>H447+H453+H456</f>
        <v>966533</v>
      </c>
      <c r="I446" s="14">
        <f>I447+I453+I456</f>
        <v>213937</v>
      </c>
      <c r="J446" s="13"/>
      <c r="K446" s="13"/>
    </row>
    <row r="447" ht="36" hidden="1" customHeight="1" spans="1:11">
      <c r="A447" s="16" t="str">
        <f>"续建项目（"&amp;COUNT(A448:A452)&amp;"个）"</f>
        <v>续建项目（5个）</v>
      </c>
      <c r="B447" s="16"/>
      <c r="C447" s="16"/>
      <c r="D447" s="16"/>
      <c r="E447" s="16"/>
      <c r="F447" s="16"/>
      <c r="G447" s="13"/>
      <c r="H447" s="14">
        <f>SUM(H448:H452)</f>
        <v>685588</v>
      </c>
      <c r="I447" s="14">
        <f>SUM(I448:I452)</f>
        <v>195148</v>
      </c>
      <c r="J447" s="13"/>
      <c r="K447" s="13"/>
    </row>
    <row r="448" ht="122" hidden="1" customHeight="1" spans="1:11">
      <c r="A448" s="21">
        <v>1</v>
      </c>
      <c r="B448" s="17" t="s">
        <v>1850</v>
      </c>
      <c r="C448" s="17" t="s">
        <v>1706</v>
      </c>
      <c r="D448" s="17" t="s">
        <v>481</v>
      </c>
      <c r="E448" s="17" t="s">
        <v>509</v>
      </c>
      <c r="F448" s="18" t="s">
        <v>1851</v>
      </c>
      <c r="G448" s="19" t="s">
        <v>515</v>
      </c>
      <c r="H448" s="22">
        <v>489183</v>
      </c>
      <c r="I448" s="22">
        <v>150000</v>
      </c>
      <c r="J448" s="17" t="s">
        <v>1852</v>
      </c>
      <c r="K448" s="13"/>
    </row>
    <row r="449" ht="83" hidden="1" customHeight="1" spans="1:11">
      <c r="A449" s="21">
        <v>2</v>
      </c>
      <c r="B449" s="17" t="s">
        <v>1853</v>
      </c>
      <c r="C449" s="17" t="s">
        <v>1325</v>
      </c>
      <c r="D449" s="17" t="s">
        <v>481</v>
      </c>
      <c r="E449" s="17" t="s">
        <v>1034</v>
      </c>
      <c r="F449" s="26" t="s">
        <v>1854</v>
      </c>
      <c r="G449" s="19" t="s">
        <v>484</v>
      </c>
      <c r="H449" s="22">
        <v>11000</v>
      </c>
      <c r="I449" s="22">
        <v>500</v>
      </c>
      <c r="J449" s="17" t="s">
        <v>511</v>
      </c>
      <c r="K449" s="13"/>
    </row>
    <row r="450" ht="112" hidden="1" customHeight="1" spans="1:11">
      <c r="A450" s="21">
        <v>3</v>
      </c>
      <c r="B450" s="17" t="s">
        <v>1855</v>
      </c>
      <c r="C450" s="17" t="s">
        <v>1706</v>
      </c>
      <c r="D450" s="17" t="s">
        <v>481</v>
      </c>
      <c r="E450" s="17" t="s">
        <v>509</v>
      </c>
      <c r="F450" s="18" t="s">
        <v>1856</v>
      </c>
      <c r="G450" s="19" t="s">
        <v>500</v>
      </c>
      <c r="H450" s="22">
        <v>95603</v>
      </c>
      <c r="I450" s="22">
        <v>32000</v>
      </c>
      <c r="J450" s="17" t="s">
        <v>1857</v>
      </c>
      <c r="K450" s="13"/>
    </row>
    <row r="451" ht="137" hidden="1" customHeight="1" spans="1:11">
      <c r="A451" s="21">
        <v>4</v>
      </c>
      <c r="B451" s="17" t="s">
        <v>1858</v>
      </c>
      <c r="C451" s="17" t="s">
        <v>1600</v>
      </c>
      <c r="D451" s="17" t="s">
        <v>481</v>
      </c>
      <c r="E451" s="17" t="s">
        <v>498</v>
      </c>
      <c r="F451" s="18" t="s">
        <v>1859</v>
      </c>
      <c r="G451" s="19" t="s">
        <v>500</v>
      </c>
      <c r="H451" s="22">
        <v>56398</v>
      </c>
      <c r="I451" s="22">
        <v>2648</v>
      </c>
      <c r="J451" s="17" t="s">
        <v>1860</v>
      </c>
      <c r="K451" s="13"/>
    </row>
    <row r="452" ht="156" hidden="1" customHeight="1" spans="1:11">
      <c r="A452" s="21">
        <v>5</v>
      </c>
      <c r="B452" s="17" t="s">
        <v>1861</v>
      </c>
      <c r="C452" s="17" t="s">
        <v>1862</v>
      </c>
      <c r="D452" s="17" t="s">
        <v>481</v>
      </c>
      <c r="E452" s="17" t="s">
        <v>488</v>
      </c>
      <c r="F452" s="18" t="s">
        <v>1863</v>
      </c>
      <c r="G452" s="19" t="s">
        <v>500</v>
      </c>
      <c r="H452" s="22">
        <v>33404</v>
      </c>
      <c r="I452" s="22">
        <v>10000</v>
      </c>
      <c r="J452" s="17" t="s">
        <v>1864</v>
      </c>
      <c r="K452" s="13"/>
    </row>
    <row r="453" ht="36" hidden="1" customHeight="1" spans="1:11">
      <c r="A453" s="16" t="str">
        <f>"新建项目（"&amp;COUNT(A454:A455)&amp;"个）"</f>
        <v>新建项目（2个）</v>
      </c>
      <c r="B453" s="16"/>
      <c r="C453" s="16"/>
      <c r="D453" s="16"/>
      <c r="E453" s="16"/>
      <c r="F453" s="16"/>
      <c r="G453" s="13"/>
      <c r="H453" s="14">
        <f>SUM(H454:H455)</f>
        <v>98945</v>
      </c>
      <c r="I453" s="14">
        <f>SUM(I454:I455)</f>
        <v>18789</v>
      </c>
      <c r="J453" s="13"/>
      <c r="K453" s="13"/>
    </row>
    <row r="454" ht="121" hidden="1" customHeight="1" spans="1:11">
      <c r="A454" s="21">
        <v>1</v>
      </c>
      <c r="B454" s="17" t="s">
        <v>1865</v>
      </c>
      <c r="C454" s="17" t="s">
        <v>935</v>
      </c>
      <c r="D454" s="17" t="s">
        <v>613</v>
      </c>
      <c r="E454" s="17" t="s">
        <v>935</v>
      </c>
      <c r="F454" s="18" t="s">
        <v>1866</v>
      </c>
      <c r="G454" s="19" t="s">
        <v>633</v>
      </c>
      <c r="H454" s="22">
        <v>10000</v>
      </c>
      <c r="I454" s="22">
        <v>1000</v>
      </c>
      <c r="J454" s="17" t="s">
        <v>629</v>
      </c>
      <c r="K454" s="13"/>
    </row>
    <row r="455" ht="121" hidden="1" customHeight="1" spans="1:11">
      <c r="A455" s="21">
        <v>2</v>
      </c>
      <c r="B455" s="17" t="s">
        <v>1867</v>
      </c>
      <c r="C455" s="17" t="s">
        <v>1868</v>
      </c>
      <c r="D455" s="17" t="s">
        <v>613</v>
      </c>
      <c r="E455" s="17" t="s">
        <v>509</v>
      </c>
      <c r="F455" s="18" t="s">
        <v>1869</v>
      </c>
      <c r="G455" s="19" t="s">
        <v>633</v>
      </c>
      <c r="H455" s="22">
        <v>88945</v>
      </c>
      <c r="I455" s="22">
        <v>17789</v>
      </c>
      <c r="J455" s="17" t="s">
        <v>912</v>
      </c>
      <c r="K455" s="13"/>
    </row>
    <row r="456" ht="36" hidden="1" customHeight="1" spans="1:11">
      <c r="A456" s="16" t="str">
        <f>"前期项目（"&amp;COUNT(A457:A457)&amp;"个）"</f>
        <v>前期项目（1个）</v>
      </c>
      <c r="B456" s="16"/>
      <c r="C456" s="16"/>
      <c r="D456" s="16"/>
      <c r="E456" s="16"/>
      <c r="F456" s="16"/>
      <c r="G456" s="13"/>
      <c r="H456" s="14">
        <f>SUM(H457:H457)</f>
        <v>182000</v>
      </c>
      <c r="I456" s="14"/>
      <c r="J456" s="13"/>
      <c r="K456" s="13"/>
    </row>
    <row r="457" ht="91" hidden="1" customHeight="1" spans="1:11">
      <c r="A457" s="17">
        <v>1</v>
      </c>
      <c r="B457" s="17" t="s">
        <v>1870</v>
      </c>
      <c r="C457" s="17" t="s">
        <v>1871</v>
      </c>
      <c r="D457" s="17" t="s">
        <v>718</v>
      </c>
      <c r="E457" s="17" t="s">
        <v>509</v>
      </c>
      <c r="F457" s="18" t="s">
        <v>1872</v>
      </c>
      <c r="G457" s="17" t="s">
        <v>720</v>
      </c>
      <c r="H457" s="22">
        <v>182000</v>
      </c>
      <c r="I457" s="22"/>
      <c r="J457" s="17" t="s">
        <v>804</v>
      </c>
      <c r="K457" s="13"/>
    </row>
    <row r="458" ht="36" hidden="1" customHeight="1" spans="1:11">
      <c r="A458" s="16" t="str">
        <f>"治绿（"&amp;COUNT(A459:A467)&amp;"个）"</f>
        <v>治绿（7个）</v>
      </c>
      <c r="B458" s="16"/>
      <c r="C458" s="16"/>
      <c r="D458" s="16"/>
      <c r="E458" s="16"/>
      <c r="F458" s="16"/>
      <c r="G458" s="13"/>
      <c r="H458" s="14">
        <f>H459+H465</f>
        <v>559390.63</v>
      </c>
      <c r="I458" s="14">
        <f>I459+I465</f>
        <v>149687</v>
      </c>
      <c r="J458" s="13"/>
      <c r="K458" s="13"/>
    </row>
    <row r="459" ht="36" hidden="1" customHeight="1" spans="1:11">
      <c r="A459" s="16" t="str">
        <f>"续建项目（"&amp;COUNT(A460:A464)&amp;"个）"</f>
        <v>续建项目（5个）</v>
      </c>
      <c r="B459" s="16"/>
      <c r="C459" s="16"/>
      <c r="D459" s="16"/>
      <c r="E459" s="16"/>
      <c r="F459" s="16"/>
      <c r="G459" s="13"/>
      <c r="H459" s="14">
        <f>SUM(H460:H464)</f>
        <v>542190.63</v>
      </c>
      <c r="I459" s="14">
        <f>SUM(I460:I464)</f>
        <v>135117</v>
      </c>
      <c r="J459" s="13"/>
      <c r="K459" s="13"/>
    </row>
    <row r="460" ht="125" hidden="1" customHeight="1" spans="1:11">
      <c r="A460" s="21">
        <v>1</v>
      </c>
      <c r="B460" s="17" t="s">
        <v>1873</v>
      </c>
      <c r="C460" s="17" t="s">
        <v>1693</v>
      </c>
      <c r="D460" s="17" t="s">
        <v>481</v>
      </c>
      <c r="E460" s="17" t="s">
        <v>564</v>
      </c>
      <c r="F460" s="18" t="s">
        <v>1874</v>
      </c>
      <c r="G460" s="19" t="s">
        <v>484</v>
      </c>
      <c r="H460" s="22">
        <v>54000</v>
      </c>
      <c r="I460" s="22">
        <v>45223</v>
      </c>
      <c r="J460" s="17" t="s">
        <v>1875</v>
      </c>
      <c r="K460" s="13"/>
    </row>
    <row r="461" ht="125" hidden="1" customHeight="1" spans="1:11">
      <c r="A461" s="21">
        <v>2</v>
      </c>
      <c r="B461" s="17" t="s">
        <v>1876</v>
      </c>
      <c r="C461" s="17" t="s">
        <v>1693</v>
      </c>
      <c r="D461" s="17" t="s">
        <v>481</v>
      </c>
      <c r="E461" s="17" t="s">
        <v>564</v>
      </c>
      <c r="F461" s="18" t="s">
        <v>1877</v>
      </c>
      <c r="G461" s="19" t="s">
        <v>484</v>
      </c>
      <c r="H461" s="22">
        <v>50000</v>
      </c>
      <c r="I461" s="22">
        <v>26500</v>
      </c>
      <c r="J461" s="27" t="s">
        <v>1878</v>
      </c>
      <c r="K461" s="13"/>
    </row>
    <row r="462" ht="125" hidden="1" customHeight="1" spans="1:11">
      <c r="A462" s="21">
        <v>3</v>
      </c>
      <c r="B462" s="17" t="s">
        <v>1879</v>
      </c>
      <c r="C462" s="17" t="s">
        <v>1693</v>
      </c>
      <c r="D462" s="17" t="s">
        <v>481</v>
      </c>
      <c r="E462" s="17" t="s">
        <v>564</v>
      </c>
      <c r="F462" s="18" t="s">
        <v>1880</v>
      </c>
      <c r="G462" s="19" t="s">
        <v>484</v>
      </c>
      <c r="H462" s="22">
        <v>48000</v>
      </c>
      <c r="I462" s="22">
        <v>10000</v>
      </c>
      <c r="J462" s="17" t="s">
        <v>1881</v>
      </c>
      <c r="K462" s="13"/>
    </row>
    <row r="463" ht="148" hidden="1" customHeight="1" spans="1:11">
      <c r="A463" s="21">
        <v>4</v>
      </c>
      <c r="B463" s="17" t="s">
        <v>1882</v>
      </c>
      <c r="C463" s="17" t="s">
        <v>1706</v>
      </c>
      <c r="D463" s="17" t="s">
        <v>481</v>
      </c>
      <c r="E463" s="17" t="s">
        <v>509</v>
      </c>
      <c r="F463" s="18" t="s">
        <v>1883</v>
      </c>
      <c r="G463" s="19" t="s">
        <v>500</v>
      </c>
      <c r="H463" s="22">
        <v>254107</v>
      </c>
      <c r="I463" s="22">
        <v>30000</v>
      </c>
      <c r="J463" s="17" t="s">
        <v>1884</v>
      </c>
      <c r="K463" s="13"/>
    </row>
    <row r="464" ht="148" hidden="1" customHeight="1" spans="1:11">
      <c r="A464" s="21">
        <v>5</v>
      </c>
      <c r="B464" s="17" t="s">
        <v>1885</v>
      </c>
      <c r="C464" s="17" t="s">
        <v>1657</v>
      </c>
      <c r="D464" s="17" t="s">
        <v>481</v>
      </c>
      <c r="E464" s="17" t="s">
        <v>488</v>
      </c>
      <c r="F464" s="18" t="s">
        <v>1886</v>
      </c>
      <c r="G464" s="19" t="s">
        <v>500</v>
      </c>
      <c r="H464" s="22">
        <v>136083.63</v>
      </c>
      <c r="I464" s="22">
        <v>23394</v>
      </c>
      <c r="J464" s="17" t="s">
        <v>1887</v>
      </c>
      <c r="K464" s="13"/>
    </row>
    <row r="465" ht="36" hidden="1" customHeight="1" spans="1:11">
      <c r="A465" s="16" t="str">
        <f>"新建项目（"&amp;COUNT(A466:A467)&amp;"个）"</f>
        <v>新建项目（2个）</v>
      </c>
      <c r="B465" s="16"/>
      <c r="C465" s="16"/>
      <c r="D465" s="16"/>
      <c r="E465" s="16"/>
      <c r="F465" s="16"/>
      <c r="G465" s="13"/>
      <c r="H465" s="14">
        <f>SUM(H466:H467)</f>
        <v>17200</v>
      </c>
      <c r="I465" s="14">
        <f>SUM(I466:I467)</f>
        <v>14570</v>
      </c>
      <c r="J465" s="13"/>
      <c r="K465" s="13"/>
    </row>
    <row r="466" ht="156" hidden="1" customHeight="1" spans="1:11">
      <c r="A466" s="21">
        <v>1</v>
      </c>
      <c r="B466" s="17" t="s">
        <v>1888</v>
      </c>
      <c r="C466" s="17" t="s">
        <v>1889</v>
      </c>
      <c r="D466" s="17" t="s">
        <v>613</v>
      </c>
      <c r="E466" s="17" t="s">
        <v>498</v>
      </c>
      <c r="F466" s="18" t="s">
        <v>1890</v>
      </c>
      <c r="G466" s="19" t="s">
        <v>620</v>
      </c>
      <c r="H466" s="22">
        <v>9900</v>
      </c>
      <c r="I466" s="22">
        <v>9900</v>
      </c>
      <c r="J466" s="17" t="s">
        <v>1891</v>
      </c>
      <c r="K466" s="13"/>
    </row>
    <row r="467" ht="120" hidden="1" customHeight="1" spans="1:11">
      <c r="A467" s="21">
        <v>2</v>
      </c>
      <c r="B467" s="17" t="s">
        <v>1895</v>
      </c>
      <c r="C467" s="17" t="s">
        <v>1657</v>
      </c>
      <c r="D467" s="17" t="s">
        <v>613</v>
      </c>
      <c r="E467" s="17" t="s">
        <v>488</v>
      </c>
      <c r="F467" s="18" t="s">
        <v>1896</v>
      </c>
      <c r="G467" s="19" t="s">
        <v>620</v>
      </c>
      <c r="H467" s="22">
        <v>7300</v>
      </c>
      <c r="I467" s="22">
        <v>4670</v>
      </c>
      <c r="J467" s="17" t="s">
        <v>1897</v>
      </c>
      <c r="K467" s="13"/>
    </row>
    <row r="468" ht="36" customHeight="1" spans="1:11">
      <c r="A468" s="15" t="str">
        <f>"社会事业和民生保障（"&amp;COUNT(A469:A596)&amp;"个）"</f>
        <v>社会事业和民生保障（112个）</v>
      </c>
      <c r="B468" s="15"/>
      <c r="C468" s="15"/>
      <c r="D468" s="15"/>
      <c r="E468" s="15"/>
      <c r="F468" s="16"/>
      <c r="G468" s="13"/>
      <c r="H468" s="14">
        <f>H469+H499+H516+H573</f>
        <v>15871961.86</v>
      </c>
      <c r="I468" s="14">
        <f>I469+I499+I516+I573</f>
        <v>3367921</v>
      </c>
      <c r="J468" s="13"/>
      <c r="K468" s="13"/>
    </row>
    <row r="469" ht="36" customHeight="1" spans="1:11">
      <c r="A469" s="16" t="str">
        <f>"教育（"&amp;COUNT(A470:A498)&amp;"个）"</f>
        <v>教育（26个）</v>
      </c>
      <c r="B469" s="16"/>
      <c r="C469" s="16"/>
      <c r="D469" s="16"/>
      <c r="E469" s="16"/>
      <c r="F469" s="16"/>
      <c r="G469" s="13"/>
      <c r="H469" s="14">
        <f>H470+H487+H493</f>
        <v>2207327</v>
      </c>
      <c r="I469" s="14">
        <f>I470+I487+I493</f>
        <v>614731</v>
      </c>
      <c r="J469" s="13"/>
      <c r="K469" s="13"/>
    </row>
    <row r="470" ht="36" hidden="1" customHeight="1" spans="1:11">
      <c r="A470" s="16" t="str">
        <f>"续建项目（"&amp;COUNT(A471:A486)&amp;"个）"</f>
        <v>续建项目（16个）</v>
      </c>
      <c r="B470" s="16"/>
      <c r="C470" s="16"/>
      <c r="D470" s="16"/>
      <c r="E470" s="16"/>
      <c r="F470" s="16"/>
      <c r="G470" s="13"/>
      <c r="H470" s="14">
        <f>SUM(H471:H486)</f>
        <v>869169</v>
      </c>
      <c r="I470" s="14">
        <f>SUM(I471:I486)</f>
        <v>322971</v>
      </c>
      <c r="J470" s="13"/>
      <c r="K470" s="13"/>
    </row>
    <row r="471" ht="79" hidden="1" customHeight="1" spans="1:11">
      <c r="A471" s="21">
        <v>1</v>
      </c>
      <c r="B471" s="17" t="s">
        <v>1898</v>
      </c>
      <c r="C471" s="17" t="s">
        <v>1019</v>
      </c>
      <c r="D471" s="17" t="s">
        <v>481</v>
      </c>
      <c r="E471" s="17" t="s">
        <v>488</v>
      </c>
      <c r="F471" s="18" t="s">
        <v>1899</v>
      </c>
      <c r="G471" s="19" t="s">
        <v>484</v>
      </c>
      <c r="H471" s="22">
        <v>85000</v>
      </c>
      <c r="I471" s="22">
        <v>37100</v>
      </c>
      <c r="J471" s="17" t="s">
        <v>511</v>
      </c>
      <c r="K471" s="13"/>
    </row>
    <row r="472" ht="70" hidden="1" customHeight="1" spans="1:11">
      <c r="A472" s="21">
        <v>2</v>
      </c>
      <c r="B472" s="17" t="s">
        <v>1900</v>
      </c>
      <c r="C472" s="17" t="s">
        <v>1901</v>
      </c>
      <c r="D472" s="17" t="s">
        <v>481</v>
      </c>
      <c r="E472" s="17" t="s">
        <v>482</v>
      </c>
      <c r="F472" s="18" t="s">
        <v>1902</v>
      </c>
      <c r="G472" s="19" t="s">
        <v>500</v>
      </c>
      <c r="H472" s="22">
        <v>8100</v>
      </c>
      <c r="I472" s="22">
        <v>3600</v>
      </c>
      <c r="J472" s="17" t="s">
        <v>1903</v>
      </c>
      <c r="K472" s="13"/>
    </row>
    <row r="473" ht="78" hidden="1" customHeight="1" spans="1:11">
      <c r="A473" s="21">
        <v>3</v>
      </c>
      <c r="B473" s="17" t="s">
        <v>1904</v>
      </c>
      <c r="C473" s="17" t="s">
        <v>935</v>
      </c>
      <c r="D473" s="17" t="s">
        <v>481</v>
      </c>
      <c r="E473" s="17" t="s">
        <v>935</v>
      </c>
      <c r="F473" s="18" t="s">
        <v>1905</v>
      </c>
      <c r="G473" s="19" t="s">
        <v>544</v>
      </c>
      <c r="H473" s="22">
        <v>80000</v>
      </c>
      <c r="I473" s="22">
        <v>10000</v>
      </c>
      <c r="J473" s="17" t="s">
        <v>629</v>
      </c>
      <c r="K473" s="13"/>
    </row>
    <row r="474" ht="65" hidden="1" customHeight="1" spans="1:11">
      <c r="A474" s="21">
        <v>4</v>
      </c>
      <c r="B474" s="17" t="s">
        <v>1906</v>
      </c>
      <c r="C474" s="17" t="s">
        <v>1654</v>
      </c>
      <c r="D474" s="17" t="s">
        <v>481</v>
      </c>
      <c r="E474" s="17" t="s">
        <v>482</v>
      </c>
      <c r="F474" s="18" t="s">
        <v>1907</v>
      </c>
      <c r="G474" s="19" t="s">
        <v>500</v>
      </c>
      <c r="H474" s="22">
        <v>58500</v>
      </c>
      <c r="I474" s="22">
        <v>24000</v>
      </c>
      <c r="J474" s="17" t="s">
        <v>580</v>
      </c>
      <c r="K474" s="13"/>
    </row>
    <row r="475" ht="59" hidden="1" customHeight="1" spans="1:11">
      <c r="A475" s="21">
        <v>5</v>
      </c>
      <c r="B475" s="17" t="s">
        <v>1908</v>
      </c>
      <c r="C475" s="17" t="s">
        <v>1654</v>
      </c>
      <c r="D475" s="17" t="s">
        <v>481</v>
      </c>
      <c r="E475" s="17" t="s">
        <v>482</v>
      </c>
      <c r="F475" s="18" t="s">
        <v>1909</v>
      </c>
      <c r="G475" s="19" t="s">
        <v>500</v>
      </c>
      <c r="H475" s="22">
        <v>20000</v>
      </c>
      <c r="I475" s="22">
        <v>8000</v>
      </c>
      <c r="J475" s="17" t="s">
        <v>580</v>
      </c>
      <c r="K475" s="13"/>
    </row>
    <row r="476" ht="59" hidden="1" customHeight="1" spans="1:11">
      <c r="A476" s="21">
        <v>6</v>
      </c>
      <c r="B476" s="17" t="s">
        <v>1910</v>
      </c>
      <c r="C476" s="17" t="s">
        <v>1654</v>
      </c>
      <c r="D476" s="17" t="s">
        <v>481</v>
      </c>
      <c r="E476" s="17" t="s">
        <v>482</v>
      </c>
      <c r="F476" s="18" t="s">
        <v>1911</v>
      </c>
      <c r="G476" s="19" t="s">
        <v>500</v>
      </c>
      <c r="H476" s="22">
        <v>60000</v>
      </c>
      <c r="I476" s="22">
        <v>20000</v>
      </c>
      <c r="J476" s="17" t="s">
        <v>629</v>
      </c>
      <c r="K476" s="13"/>
    </row>
    <row r="477" ht="72" hidden="1" customHeight="1" spans="1:11">
      <c r="A477" s="21">
        <v>7</v>
      </c>
      <c r="B477" s="17" t="s">
        <v>1912</v>
      </c>
      <c r="C477" s="17" t="s">
        <v>935</v>
      </c>
      <c r="D477" s="17" t="s">
        <v>481</v>
      </c>
      <c r="E477" s="17" t="s">
        <v>935</v>
      </c>
      <c r="F477" s="18" t="s">
        <v>1913</v>
      </c>
      <c r="G477" s="19" t="s">
        <v>505</v>
      </c>
      <c r="H477" s="22">
        <v>25657</v>
      </c>
      <c r="I477" s="22">
        <v>10000</v>
      </c>
      <c r="J477" s="17" t="s">
        <v>1914</v>
      </c>
      <c r="K477" s="13"/>
    </row>
    <row r="478" ht="121" hidden="1" customHeight="1" spans="1:11">
      <c r="A478" s="21">
        <v>8</v>
      </c>
      <c r="B478" s="17" t="s">
        <v>1915</v>
      </c>
      <c r="C478" s="17" t="s">
        <v>935</v>
      </c>
      <c r="D478" s="17" t="s">
        <v>481</v>
      </c>
      <c r="E478" s="17" t="s">
        <v>935</v>
      </c>
      <c r="F478" s="18" t="s">
        <v>1916</v>
      </c>
      <c r="G478" s="19" t="s">
        <v>505</v>
      </c>
      <c r="H478" s="22">
        <v>77261</v>
      </c>
      <c r="I478" s="22">
        <v>10000</v>
      </c>
      <c r="J478" s="17" t="s">
        <v>511</v>
      </c>
      <c r="K478" s="13"/>
    </row>
    <row r="479" ht="96" hidden="1" customHeight="1" spans="1:11">
      <c r="A479" s="21">
        <v>9</v>
      </c>
      <c r="B479" s="17" t="s">
        <v>1917</v>
      </c>
      <c r="C479" s="17" t="s">
        <v>1072</v>
      </c>
      <c r="D479" s="17" t="s">
        <v>481</v>
      </c>
      <c r="E479" s="17" t="s">
        <v>488</v>
      </c>
      <c r="F479" s="18" t="s">
        <v>1918</v>
      </c>
      <c r="G479" s="19" t="s">
        <v>505</v>
      </c>
      <c r="H479" s="22">
        <v>46000</v>
      </c>
      <c r="I479" s="22">
        <v>36990</v>
      </c>
      <c r="J479" s="17" t="s">
        <v>511</v>
      </c>
      <c r="K479" s="13"/>
    </row>
    <row r="480" ht="103" hidden="1" customHeight="1" spans="1:11">
      <c r="A480" s="21">
        <v>10</v>
      </c>
      <c r="B480" s="17" t="s">
        <v>1919</v>
      </c>
      <c r="C480" s="17" t="s">
        <v>1816</v>
      </c>
      <c r="D480" s="17" t="s">
        <v>481</v>
      </c>
      <c r="E480" s="17" t="s">
        <v>488</v>
      </c>
      <c r="F480" s="18" t="s">
        <v>1920</v>
      </c>
      <c r="G480" s="19" t="s">
        <v>505</v>
      </c>
      <c r="H480" s="22">
        <v>31000</v>
      </c>
      <c r="I480" s="22">
        <v>22772</v>
      </c>
      <c r="J480" s="17" t="s">
        <v>511</v>
      </c>
      <c r="K480" s="13"/>
    </row>
    <row r="481" ht="67" hidden="1" customHeight="1" spans="1:11">
      <c r="A481" s="21">
        <v>11</v>
      </c>
      <c r="B481" s="17" t="s">
        <v>1921</v>
      </c>
      <c r="C481" s="17" t="s">
        <v>1654</v>
      </c>
      <c r="D481" s="17" t="s">
        <v>481</v>
      </c>
      <c r="E481" s="17" t="s">
        <v>482</v>
      </c>
      <c r="F481" s="18" t="s">
        <v>1922</v>
      </c>
      <c r="G481" s="19" t="s">
        <v>500</v>
      </c>
      <c r="H481" s="22">
        <v>30000</v>
      </c>
      <c r="I481" s="22">
        <v>5000</v>
      </c>
      <c r="J481" s="17" t="s">
        <v>1129</v>
      </c>
      <c r="K481" s="13"/>
    </row>
    <row r="482" ht="95" hidden="1" customHeight="1" spans="1:11">
      <c r="A482" s="21">
        <v>12</v>
      </c>
      <c r="B482" s="17" t="s">
        <v>1923</v>
      </c>
      <c r="C482" s="17" t="s">
        <v>1233</v>
      </c>
      <c r="D482" s="17" t="s">
        <v>481</v>
      </c>
      <c r="E482" s="17" t="s">
        <v>564</v>
      </c>
      <c r="F482" s="18" t="s">
        <v>1924</v>
      </c>
      <c r="G482" s="19" t="s">
        <v>505</v>
      </c>
      <c r="H482" s="22">
        <v>12250</v>
      </c>
      <c r="I482" s="22">
        <v>5000</v>
      </c>
      <c r="J482" s="17" t="s">
        <v>1925</v>
      </c>
      <c r="K482" s="13"/>
    </row>
    <row r="483" ht="132" hidden="1" customHeight="1" spans="1:11">
      <c r="A483" s="21">
        <v>13</v>
      </c>
      <c r="B483" s="17" t="s">
        <v>1926</v>
      </c>
      <c r="C483" s="17" t="s">
        <v>1697</v>
      </c>
      <c r="D483" s="17" t="s">
        <v>481</v>
      </c>
      <c r="E483" s="17" t="s">
        <v>935</v>
      </c>
      <c r="F483" s="18" t="s">
        <v>1927</v>
      </c>
      <c r="G483" s="19" t="s">
        <v>500</v>
      </c>
      <c r="H483" s="22">
        <v>61502</v>
      </c>
      <c r="I483" s="22">
        <v>15000</v>
      </c>
      <c r="J483" s="17" t="s">
        <v>511</v>
      </c>
      <c r="K483" s="13"/>
    </row>
    <row r="484" ht="132" hidden="1" customHeight="1" spans="1:11">
      <c r="A484" s="21">
        <v>14</v>
      </c>
      <c r="B484" s="17" t="s">
        <v>1928</v>
      </c>
      <c r="C484" s="17" t="s">
        <v>935</v>
      </c>
      <c r="D484" s="17" t="s">
        <v>481</v>
      </c>
      <c r="E484" s="17" t="s">
        <v>935</v>
      </c>
      <c r="F484" s="18" t="s">
        <v>1929</v>
      </c>
      <c r="G484" s="19" t="s">
        <v>484</v>
      </c>
      <c r="H484" s="22">
        <v>50699</v>
      </c>
      <c r="I484" s="22">
        <v>30000</v>
      </c>
      <c r="J484" s="17" t="s">
        <v>511</v>
      </c>
      <c r="K484" s="13"/>
    </row>
    <row r="485" ht="132" hidden="1" customHeight="1" spans="1:11">
      <c r="A485" s="21">
        <v>15</v>
      </c>
      <c r="B485" s="17" t="s">
        <v>1930</v>
      </c>
      <c r="C485" s="17" t="s">
        <v>1931</v>
      </c>
      <c r="D485" s="17" t="s">
        <v>481</v>
      </c>
      <c r="E485" s="17" t="s">
        <v>564</v>
      </c>
      <c r="F485" s="18" t="s">
        <v>1932</v>
      </c>
      <c r="G485" s="19" t="s">
        <v>544</v>
      </c>
      <c r="H485" s="22">
        <v>70000</v>
      </c>
      <c r="I485" s="22">
        <v>25000</v>
      </c>
      <c r="J485" s="17" t="s">
        <v>1933</v>
      </c>
      <c r="K485" s="13"/>
    </row>
    <row r="486" ht="68" hidden="1" customHeight="1" spans="1:11">
      <c r="A486" s="21">
        <v>16</v>
      </c>
      <c r="B486" s="17" t="s">
        <v>1934</v>
      </c>
      <c r="C486" s="17" t="s">
        <v>1673</v>
      </c>
      <c r="D486" s="17" t="s">
        <v>481</v>
      </c>
      <c r="E486" s="17" t="s">
        <v>564</v>
      </c>
      <c r="F486" s="18" t="s">
        <v>1935</v>
      </c>
      <c r="G486" s="19" t="s">
        <v>515</v>
      </c>
      <c r="H486" s="22">
        <v>153200</v>
      </c>
      <c r="I486" s="22">
        <v>60509</v>
      </c>
      <c r="J486" s="17" t="s">
        <v>1936</v>
      </c>
      <c r="K486" s="13"/>
    </row>
    <row r="487" ht="36" hidden="1" customHeight="1" spans="1:11">
      <c r="A487" s="16" t="str">
        <f>"新建项目（"&amp;COUNT(A488:A492)&amp;"个）"</f>
        <v>新建项目（5个）</v>
      </c>
      <c r="B487" s="16"/>
      <c r="C487" s="16"/>
      <c r="D487" s="16"/>
      <c r="E487" s="16"/>
      <c r="F487" s="16"/>
      <c r="G487" s="13"/>
      <c r="H487" s="14">
        <f>SUM(H488:H492)</f>
        <v>682388</v>
      </c>
      <c r="I487" s="14">
        <f>SUM(I488:I492)</f>
        <v>291760</v>
      </c>
      <c r="J487" s="13"/>
      <c r="K487" s="13"/>
    </row>
    <row r="488" ht="97" hidden="1" customHeight="1" spans="1:11">
      <c r="A488" s="21">
        <v>1</v>
      </c>
      <c r="B488" s="17" t="s">
        <v>1937</v>
      </c>
      <c r="C488" s="17" t="s">
        <v>1816</v>
      </c>
      <c r="D488" s="17" t="s">
        <v>613</v>
      </c>
      <c r="E488" s="17" t="s">
        <v>488</v>
      </c>
      <c r="F488" s="18" t="s">
        <v>1938</v>
      </c>
      <c r="G488" s="19" t="s">
        <v>620</v>
      </c>
      <c r="H488" s="22">
        <v>63000</v>
      </c>
      <c r="I488" s="22">
        <v>8000</v>
      </c>
      <c r="J488" s="17" t="s">
        <v>1939</v>
      </c>
      <c r="K488" s="13"/>
    </row>
    <row r="489" ht="102" hidden="1" customHeight="1" spans="1:11">
      <c r="A489" s="21">
        <v>2</v>
      </c>
      <c r="B489" s="17" t="s">
        <v>1940</v>
      </c>
      <c r="C489" s="17" t="s">
        <v>1941</v>
      </c>
      <c r="D489" s="17" t="s">
        <v>613</v>
      </c>
      <c r="E489" s="17" t="s">
        <v>498</v>
      </c>
      <c r="F489" s="18" t="s">
        <v>1942</v>
      </c>
      <c r="G489" s="19" t="s">
        <v>620</v>
      </c>
      <c r="H489" s="22">
        <v>139588</v>
      </c>
      <c r="I489" s="22">
        <v>128600</v>
      </c>
      <c r="J489" s="17" t="s">
        <v>1943</v>
      </c>
      <c r="K489" s="13"/>
    </row>
    <row r="490" ht="77" hidden="1" customHeight="1" spans="1:11">
      <c r="A490" s="21">
        <v>3</v>
      </c>
      <c r="B490" s="17" t="s">
        <v>1944</v>
      </c>
      <c r="C490" s="17" t="s">
        <v>1871</v>
      </c>
      <c r="D490" s="17" t="s">
        <v>613</v>
      </c>
      <c r="E490" s="17" t="s">
        <v>509</v>
      </c>
      <c r="F490" s="18" t="s">
        <v>1945</v>
      </c>
      <c r="G490" s="19" t="s">
        <v>633</v>
      </c>
      <c r="H490" s="22">
        <v>15800</v>
      </c>
      <c r="I490" s="22">
        <v>3160</v>
      </c>
      <c r="J490" s="17" t="s">
        <v>912</v>
      </c>
      <c r="K490" s="13"/>
    </row>
    <row r="491" ht="123" hidden="1" customHeight="1" spans="1:11">
      <c r="A491" s="21">
        <v>4</v>
      </c>
      <c r="B491" s="17" t="s">
        <v>1946</v>
      </c>
      <c r="C491" s="17" t="s">
        <v>1947</v>
      </c>
      <c r="D491" s="17" t="s">
        <v>613</v>
      </c>
      <c r="E491" s="17" t="s">
        <v>482</v>
      </c>
      <c r="F491" s="18" t="s">
        <v>1948</v>
      </c>
      <c r="G491" s="20" t="s">
        <v>615</v>
      </c>
      <c r="H491" s="22">
        <v>450000</v>
      </c>
      <c r="I491" s="22">
        <v>150000</v>
      </c>
      <c r="J491" s="17" t="s">
        <v>1129</v>
      </c>
      <c r="K491" s="13"/>
    </row>
    <row r="492" ht="89" hidden="1" customHeight="1" spans="1:11">
      <c r="A492" s="21">
        <v>5</v>
      </c>
      <c r="B492" s="17" t="s">
        <v>1949</v>
      </c>
      <c r="C492" s="17" t="s">
        <v>1950</v>
      </c>
      <c r="D492" s="17" t="s">
        <v>613</v>
      </c>
      <c r="E492" s="17" t="s">
        <v>935</v>
      </c>
      <c r="F492" s="18" t="s">
        <v>1951</v>
      </c>
      <c r="G492" s="19" t="s">
        <v>633</v>
      </c>
      <c r="H492" s="22">
        <v>14000</v>
      </c>
      <c r="I492" s="22">
        <v>2000</v>
      </c>
      <c r="J492" s="17" t="s">
        <v>1132</v>
      </c>
      <c r="K492" s="13"/>
    </row>
    <row r="493" ht="36" hidden="1" customHeight="1" spans="1:11">
      <c r="A493" s="16" t="str">
        <f>"前期项目（"&amp;COUNT(A494:A498)&amp;"个）"</f>
        <v>前期项目（5个）</v>
      </c>
      <c r="B493" s="16"/>
      <c r="C493" s="16"/>
      <c r="D493" s="16"/>
      <c r="E493" s="16"/>
      <c r="F493" s="16"/>
      <c r="G493" s="13"/>
      <c r="H493" s="14">
        <f>SUM(H494:H498)</f>
        <v>655770</v>
      </c>
      <c r="I493" s="14"/>
      <c r="J493" s="13"/>
      <c r="K493" s="13"/>
    </row>
    <row r="494" ht="84" hidden="1" customHeight="1" spans="1:11">
      <c r="A494" s="17">
        <v>1</v>
      </c>
      <c r="B494" s="17" t="s">
        <v>1952</v>
      </c>
      <c r="C494" s="17" t="s">
        <v>1953</v>
      </c>
      <c r="D494" s="17" t="s">
        <v>718</v>
      </c>
      <c r="E494" s="17" t="s">
        <v>509</v>
      </c>
      <c r="F494" s="18" t="s">
        <v>1954</v>
      </c>
      <c r="G494" s="17" t="s">
        <v>732</v>
      </c>
      <c r="H494" s="22">
        <v>75000</v>
      </c>
      <c r="I494" s="22"/>
      <c r="J494" s="17" t="s">
        <v>804</v>
      </c>
      <c r="K494" s="13"/>
    </row>
    <row r="495" ht="154" hidden="1" customHeight="1" spans="1:11">
      <c r="A495" s="17">
        <v>2</v>
      </c>
      <c r="B495" s="17" t="s">
        <v>1955</v>
      </c>
      <c r="C495" s="17" t="s">
        <v>757</v>
      </c>
      <c r="D495" s="17" t="s">
        <v>718</v>
      </c>
      <c r="E495" s="17" t="s">
        <v>482</v>
      </c>
      <c r="F495" s="18" t="s">
        <v>1956</v>
      </c>
      <c r="G495" s="17" t="s">
        <v>772</v>
      </c>
      <c r="H495" s="22">
        <v>450000</v>
      </c>
      <c r="I495" s="22"/>
      <c r="J495" s="17" t="s">
        <v>1957</v>
      </c>
      <c r="K495" s="13"/>
    </row>
    <row r="496" ht="67" hidden="1" customHeight="1" spans="1:11">
      <c r="A496" s="17">
        <v>3</v>
      </c>
      <c r="B496" s="17" t="s">
        <v>1958</v>
      </c>
      <c r="C496" s="17" t="s">
        <v>1871</v>
      </c>
      <c r="D496" s="17" t="s">
        <v>613</v>
      </c>
      <c r="E496" s="17" t="s">
        <v>509</v>
      </c>
      <c r="F496" s="18" t="s">
        <v>1959</v>
      </c>
      <c r="G496" s="17" t="s">
        <v>720</v>
      </c>
      <c r="H496" s="22">
        <v>37425</v>
      </c>
      <c r="I496" s="22"/>
      <c r="J496" s="17" t="s">
        <v>804</v>
      </c>
      <c r="K496" s="13"/>
    </row>
    <row r="497" ht="67" hidden="1" customHeight="1" spans="1:11">
      <c r="A497" s="17">
        <v>4</v>
      </c>
      <c r="B497" s="17" t="s">
        <v>1960</v>
      </c>
      <c r="C497" s="17" t="s">
        <v>1871</v>
      </c>
      <c r="D497" s="17" t="s">
        <v>613</v>
      </c>
      <c r="E497" s="17" t="s">
        <v>509</v>
      </c>
      <c r="F497" s="18" t="s">
        <v>1961</v>
      </c>
      <c r="G497" s="17" t="s">
        <v>720</v>
      </c>
      <c r="H497" s="22">
        <v>28345</v>
      </c>
      <c r="I497" s="22"/>
      <c r="J497" s="17" t="s">
        <v>804</v>
      </c>
      <c r="K497" s="13"/>
    </row>
    <row r="498" ht="74" hidden="1" customHeight="1" spans="1:11">
      <c r="A498" s="17">
        <v>5</v>
      </c>
      <c r="B498" s="17" t="s">
        <v>1962</v>
      </c>
      <c r="C498" s="17" t="s">
        <v>1871</v>
      </c>
      <c r="D498" s="17" t="s">
        <v>613</v>
      </c>
      <c r="E498" s="17" t="s">
        <v>509</v>
      </c>
      <c r="F498" s="18" t="s">
        <v>1963</v>
      </c>
      <c r="G498" s="17" t="s">
        <v>720</v>
      </c>
      <c r="H498" s="22">
        <v>65000</v>
      </c>
      <c r="I498" s="22"/>
      <c r="J498" s="17" t="s">
        <v>804</v>
      </c>
      <c r="K498" s="13"/>
    </row>
    <row r="499" ht="36" customHeight="1" spans="1:11">
      <c r="A499" s="16" t="str">
        <f>"体育卫生（"&amp;COUNT(A500:A515)&amp;"个）"</f>
        <v>体育卫生（13个）</v>
      </c>
      <c r="B499" s="16"/>
      <c r="C499" s="16"/>
      <c r="D499" s="16"/>
      <c r="E499" s="16"/>
      <c r="F499" s="16"/>
      <c r="G499" s="13"/>
      <c r="H499" s="14">
        <f>H500+H510+H514</f>
        <v>1574010</v>
      </c>
      <c r="I499" s="14">
        <f>I500+I510+I514</f>
        <v>413562</v>
      </c>
      <c r="J499" s="13"/>
      <c r="K499" s="13"/>
    </row>
    <row r="500" ht="36" customHeight="1" spans="1:11">
      <c r="A500" s="16" t="str">
        <f>"续建项目（"&amp;COUNT(A501:A509)&amp;"个）"</f>
        <v>续建项目（9个）</v>
      </c>
      <c r="B500" s="16"/>
      <c r="C500" s="16"/>
      <c r="D500" s="16"/>
      <c r="E500" s="16"/>
      <c r="F500" s="16"/>
      <c r="G500" s="13"/>
      <c r="H500" s="14">
        <f>SUM(H501:H509)</f>
        <v>1045398</v>
      </c>
      <c r="I500" s="14">
        <f>SUM(I501:I509)</f>
        <v>289950</v>
      </c>
      <c r="J500" s="13"/>
      <c r="K500" s="13"/>
    </row>
    <row r="501" ht="87" hidden="1" customHeight="1" spans="1:11">
      <c r="A501" s="21">
        <v>1</v>
      </c>
      <c r="B501" s="17" t="s">
        <v>1964</v>
      </c>
      <c r="C501" s="17" t="s">
        <v>1965</v>
      </c>
      <c r="D501" s="17" t="s">
        <v>481</v>
      </c>
      <c r="E501" s="17" t="s">
        <v>509</v>
      </c>
      <c r="F501" s="18" t="s">
        <v>1966</v>
      </c>
      <c r="G501" s="19" t="s">
        <v>484</v>
      </c>
      <c r="H501" s="22">
        <v>350000</v>
      </c>
      <c r="I501" s="22">
        <v>150000</v>
      </c>
      <c r="J501" s="17" t="s">
        <v>511</v>
      </c>
      <c r="K501" s="13"/>
    </row>
    <row r="502" ht="129" hidden="1" customHeight="1" spans="1:11">
      <c r="A502" s="21">
        <v>2</v>
      </c>
      <c r="B502" s="17" t="s">
        <v>1967</v>
      </c>
      <c r="C502" s="17" t="s">
        <v>1968</v>
      </c>
      <c r="D502" s="17" t="s">
        <v>481</v>
      </c>
      <c r="E502" s="17" t="s">
        <v>564</v>
      </c>
      <c r="F502" s="18" t="s">
        <v>1969</v>
      </c>
      <c r="G502" s="19" t="s">
        <v>609</v>
      </c>
      <c r="H502" s="22">
        <v>123000</v>
      </c>
      <c r="I502" s="22">
        <v>20000</v>
      </c>
      <c r="J502" s="17" t="s">
        <v>1970</v>
      </c>
      <c r="K502" s="13"/>
    </row>
    <row r="503" ht="170" hidden="1" customHeight="1" spans="1:11">
      <c r="A503" s="21">
        <v>3</v>
      </c>
      <c r="B503" s="17" t="s">
        <v>1971</v>
      </c>
      <c r="C503" s="17" t="s">
        <v>1972</v>
      </c>
      <c r="D503" s="17" t="s">
        <v>481</v>
      </c>
      <c r="E503" s="17" t="s">
        <v>935</v>
      </c>
      <c r="F503" s="18" t="s">
        <v>1973</v>
      </c>
      <c r="G503" s="19" t="s">
        <v>484</v>
      </c>
      <c r="H503" s="22">
        <v>86600</v>
      </c>
      <c r="I503" s="22">
        <v>35000</v>
      </c>
      <c r="J503" s="17" t="s">
        <v>1974</v>
      </c>
      <c r="K503" s="13"/>
    </row>
    <row r="504" ht="84" hidden="1" customHeight="1" spans="1:11">
      <c r="A504" s="21">
        <v>4</v>
      </c>
      <c r="B504" s="17" t="s">
        <v>1975</v>
      </c>
      <c r="C504" s="17" t="s">
        <v>1976</v>
      </c>
      <c r="D504" s="17" t="s">
        <v>481</v>
      </c>
      <c r="E504" s="17" t="s">
        <v>509</v>
      </c>
      <c r="F504" s="18" t="s">
        <v>1977</v>
      </c>
      <c r="G504" s="19" t="s">
        <v>515</v>
      </c>
      <c r="H504" s="22">
        <v>93098</v>
      </c>
      <c r="I504" s="22">
        <v>30000</v>
      </c>
      <c r="J504" s="17" t="s">
        <v>947</v>
      </c>
      <c r="K504" s="13"/>
    </row>
    <row r="505" ht="84" hidden="1" customHeight="1" spans="1:11">
      <c r="A505" s="21">
        <v>5</v>
      </c>
      <c r="B505" s="17" t="s">
        <v>1978</v>
      </c>
      <c r="C505" s="17" t="s">
        <v>498</v>
      </c>
      <c r="D505" s="17" t="s">
        <v>481</v>
      </c>
      <c r="E505" s="17" t="s">
        <v>498</v>
      </c>
      <c r="F505" s="18" t="s">
        <v>1979</v>
      </c>
      <c r="G505" s="19" t="s">
        <v>500</v>
      </c>
      <c r="H505" s="22">
        <v>54700</v>
      </c>
      <c r="I505" s="22">
        <v>16500</v>
      </c>
      <c r="J505" s="17" t="s">
        <v>1980</v>
      </c>
      <c r="K505" s="13"/>
    </row>
    <row r="506" ht="123" hidden="1" customHeight="1" spans="1:11">
      <c r="A506" s="21">
        <v>6</v>
      </c>
      <c r="B506" s="17" t="s">
        <v>1981</v>
      </c>
      <c r="C506" s="17" t="s">
        <v>1982</v>
      </c>
      <c r="D506" s="17" t="s">
        <v>481</v>
      </c>
      <c r="E506" s="17" t="s">
        <v>935</v>
      </c>
      <c r="F506" s="18" t="s">
        <v>1983</v>
      </c>
      <c r="G506" s="19" t="s">
        <v>505</v>
      </c>
      <c r="H506" s="22">
        <v>8000</v>
      </c>
      <c r="I506" s="22">
        <v>4800</v>
      </c>
      <c r="J506" s="17" t="s">
        <v>511</v>
      </c>
      <c r="K506" s="13"/>
    </row>
    <row r="507" ht="123" hidden="1" customHeight="1" spans="1:11">
      <c r="A507" s="21">
        <v>7</v>
      </c>
      <c r="B507" s="17" t="s">
        <v>1984</v>
      </c>
      <c r="C507" s="17" t="s">
        <v>935</v>
      </c>
      <c r="D507" s="17" t="s">
        <v>481</v>
      </c>
      <c r="E507" s="17" t="s">
        <v>935</v>
      </c>
      <c r="F507" s="18" t="s">
        <v>1985</v>
      </c>
      <c r="G507" s="19" t="s">
        <v>505</v>
      </c>
      <c r="H507" s="22">
        <v>32000</v>
      </c>
      <c r="I507" s="22">
        <v>6000</v>
      </c>
      <c r="J507" s="17" t="s">
        <v>511</v>
      </c>
      <c r="K507" s="13"/>
    </row>
    <row r="508" ht="104" hidden="1" customHeight="1" spans="1:11">
      <c r="A508" s="21">
        <v>8</v>
      </c>
      <c r="B508" s="17" t="s">
        <v>1986</v>
      </c>
      <c r="C508" s="17" t="s">
        <v>1987</v>
      </c>
      <c r="D508" s="17" t="s">
        <v>481</v>
      </c>
      <c r="E508" s="17" t="s">
        <v>488</v>
      </c>
      <c r="F508" s="18" t="s">
        <v>1988</v>
      </c>
      <c r="G508" s="19" t="s">
        <v>500</v>
      </c>
      <c r="H508" s="22">
        <v>38000</v>
      </c>
      <c r="I508" s="22">
        <v>20650</v>
      </c>
      <c r="J508" s="17" t="s">
        <v>1989</v>
      </c>
      <c r="K508" s="13"/>
    </row>
    <row r="509" ht="104" hidden="1" customHeight="1" spans="1:11">
      <c r="A509" s="21">
        <v>9</v>
      </c>
      <c r="B509" s="17" t="s">
        <v>1990</v>
      </c>
      <c r="C509" s="17" t="s">
        <v>627</v>
      </c>
      <c r="D509" s="17" t="s">
        <v>481</v>
      </c>
      <c r="E509" s="17" t="s">
        <v>482</v>
      </c>
      <c r="F509" s="18" t="s">
        <v>1991</v>
      </c>
      <c r="G509" s="19" t="s">
        <v>609</v>
      </c>
      <c r="H509" s="22">
        <v>260000</v>
      </c>
      <c r="I509" s="22">
        <v>7000</v>
      </c>
      <c r="J509" s="17" t="s">
        <v>511</v>
      </c>
      <c r="K509" s="13"/>
    </row>
    <row r="510" ht="36" hidden="1" customHeight="1" spans="1:11">
      <c r="A510" s="16" t="str">
        <f>"新建项目（"&amp;COUNT(A511:A513)&amp;"个）"</f>
        <v>新建项目（3个）</v>
      </c>
      <c r="B510" s="16"/>
      <c r="C510" s="16"/>
      <c r="D510" s="16"/>
      <c r="E510" s="16"/>
      <c r="F510" s="16"/>
      <c r="G510" s="13"/>
      <c r="H510" s="14">
        <f>SUM(H511:H513)</f>
        <v>378612</v>
      </c>
      <c r="I510" s="14">
        <f>SUM(I511:I513)</f>
        <v>123612</v>
      </c>
      <c r="J510" s="13"/>
      <c r="K510" s="13"/>
    </row>
    <row r="511" ht="100" hidden="1" customHeight="1" spans="1:11">
      <c r="A511" s="21">
        <v>1</v>
      </c>
      <c r="B511" s="17" t="s">
        <v>1992</v>
      </c>
      <c r="C511" s="17" t="s">
        <v>1600</v>
      </c>
      <c r="D511" s="17" t="s">
        <v>613</v>
      </c>
      <c r="E511" s="17" t="s">
        <v>498</v>
      </c>
      <c r="F511" s="18" t="s">
        <v>1993</v>
      </c>
      <c r="G511" s="19" t="s">
        <v>620</v>
      </c>
      <c r="H511" s="22">
        <v>300000</v>
      </c>
      <c r="I511" s="22">
        <v>100000</v>
      </c>
      <c r="J511" s="17" t="s">
        <v>1994</v>
      </c>
      <c r="K511" s="13"/>
    </row>
    <row r="512" ht="100" hidden="1" customHeight="1" spans="1:11">
      <c r="A512" s="21">
        <v>2</v>
      </c>
      <c r="B512" s="17" t="s">
        <v>1892</v>
      </c>
      <c r="C512" s="17" t="s">
        <v>1180</v>
      </c>
      <c r="D512" s="17" t="s">
        <v>613</v>
      </c>
      <c r="E512" s="17" t="s">
        <v>498</v>
      </c>
      <c r="F512" s="18" t="s">
        <v>1893</v>
      </c>
      <c r="G512" s="19" t="s">
        <v>620</v>
      </c>
      <c r="H512" s="22">
        <v>13612</v>
      </c>
      <c r="I512" s="22">
        <v>13612</v>
      </c>
      <c r="J512" s="17" t="s">
        <v>1894</v>
      </c>
      <c r="K512" s="13"/>
    </row>
    <row r="513" ht="85" hidden="1" customHeight="1" spans="1:11">
      <c r="A513" s="21">
        <v>3</v>
      </c>
      <c r="B513" s="17" t="s">
        <v>1995</v>
      </c>
      <c r="C513" s="17" t="s">
        <v>1654</v>
      </c>
      <c r="D513" s="17" t="s">
        <v>613</v>
      </c>
      <c r="E513" s="17" t="s">
        <v>482</v>
      </c>
      <c r="F513" s="18" t="s">
        <v>1996</v>
      </c>
      <c r="G513" s="20" t="s">
        <v>633</v>
      </c>
      <c r="H513" s="22">
        <v>65000</v>
      </c>
      <c r="I513" s="22">
        <v>10000</v>
      </c>
      <c r="J513" s="17" t="s">
        <v>629</v>
      </c>
      <c r="K513" s="13"/>
    </row>
    <row r="514" ht="36" hidden="1" customHeight="1" spans="1:11">
      <c r="A514" s="16" t="str">
        <f>"前期项目（"&amp;COUNT(A515:A515)&amp;"个）"</f>
        <v>前期项目（1个）</v>
      </c>
      <c r="B514" s="16"/>
      <c r="C514" s="16"/>
      <c r="D514" s="16"/>
      <c r="E514" s="16"/>
      <c r="F514" s="16"/>
      <c r="G514" s="13"/>
      <c r="H514" s="14">
        <f>SUM(H515:H515)</f>
        <v>150000</v>
      </c>
      <c r="I514" s="14"/>
      <c r="J514" s="13"/>
      <c r="K514" s="13"/>
    </row>
    <row r="515" ht="96" hidden="1" customHeight="1" spans="1:11">
      <c r="A515" s="17">
        <v>1</v>
      </c>
      <c r="B515" s="17" t="s">
        <v>1997</v>
      </c>
      <c r="C515" s="17" t="s">
        <v>1998</v>
      </c>
      <c r="D515" s="17" t="s">
        <v>613</v>
      </c>
      <c r="E515" s="17" t="s">
        <v>509</v>
      </c>
      <c r="F515" s="18" t="s">
        <v>1999</v>
      </c>
      <c r="G515" s="17" t="s">
        <v>732</v>
      </c>
      <c r="H515" s="22">
        <v>150000</v>
      </c>
      <c r="I515" s="22"/>
      <c r="J515" s="17" t="s">
        <v>804</v>
      </c>
      <c r="K515" s="13"/>
    </row>
    <row r="516" ht="36" customHeight="1" spans="1:11">
      <c r="A516" s="16" t="str">
        <f>"安置房建设（"&amp;COUNT(A517:A572)&amp;"个）"</f>
        <v>安置房建设（53个）</v>
      </c>
      <c r="B516" s="16"/>
      <c r="C516" s="16"/>
      <c r="D516" s="16"/>
      <c r="E516" s="16"/>
      <c r="F516" s="16"/>
      <c r="G516" s="13"/>
      <c r="H516" s="14">
        <f>H517+H539+H563</f>
        <v>10681607.86</v>
      </c>
      <c r="I516" s="14">
        <f>I517+I539+I563</f>
        <v>1956828</v>
      </c>
      <c r="J516" s="13"/>
      <c r="K516" s="13"/>
    </row>
    <row r="517" ht="36" customHeight="1" spans="1:11">
      <c r="A517" s="16" t="str">
        <f>"续建项目（"&amp;COUNT(A518:A538)&amp;"个）"</f>
        <v>续建项目（21个）</v>
      </c>
      <c r="B517" s="16"/>
      <c r="C517" s="16"/>
      <c r="D517" s="16"/>
      <c r="E517" s="16"/>
      <c r="F517" s="16"/>
      <c r="G517" s="13"/>
      <c r="H517" s="14">
        <f>SUM(H518:H538)</f>
        <v>3816249.86</v>
      </c>
      <c r="I517" s="14">
        <f>SUM(I518:I538)</f>
        <v>832688</v>
      </c>
      <c r="J517" s="13"/>
      <c r="K517" s="13"/>
    </row>
    <row r="518" ht="97" hidden="1" customHeight="1" spans="1:11">
      <c r="A518" s="21">
        <v>1</v>
      </c>
      <c r="B518" s="17" t="s">
        <v>2000</v>
      </c>
      <c r="C518" s="17" t="s">
        <v>1654</v>
      </c>
      <c r="D518" s="17" t="s">
        <v>481</v>
      </c>
      <c r="E518" s="17" t="s">
        <v>482</v>
      </c>
      <c r="F518" s="18" t="s">
        <v>2001</v>
      </c>
      <c r="G518" s="19" t="s">
        <v>515</v>
      </c>
      <c r="H518" s="22">
        <v>669330</v>
      </c>
      <c r="I518" s="22">
        <v>206000</v>
      </c>
      <c r="J518" s="17" t="s">
        <v>2002</v>
      </c>
      <c r="K518" s="13"/>
    </row>
    <row r="519" ht="119" hidden="1" customHeight="1" spans="1:11">
      <c r="A519" s="21">
        <v>2</v>
      </c>
      <c r="B519" s="17" t="s">
        <v>2003</v>
      </c>
      <c r="C519" s="17" t="s">
        <v>2004</v>
      </c>
      <c r="D519" s="17" t="s">
        <v>481</v>
      </c>
      <c r="E519" s="17" t="s">
        <v>488</v>
      </c>
      <c r="F519" s="18" t="s">
        <v>2005</v>
      </c>
      <c r="G519" s="19" t="s">
        <v>515</v>
      </c>
      <c r="H519" s="22">
        <v>242932.69</v>
      </c>
      <c r="I519" s="22">
        <v>72880</v>
      </c>
      <c r="J519" s="17" t="s">
        <v>1256</v>
      </c>
      <c r="K519" s="13"/>
    </row>
    <row r="520" ht="119" hidden="1" customHeight="1" spans="1:11">
      <c r="A520" s="21">
        <v>3</v>
      </c>
      <c r="B520" s="17" t="s">
        <v>2006</v>
      </c>
      <c r="C520" s="17" t="s">
        <v>2004</v>
      </c>
      <c r="D520" s="17" t="s">
        <v>481</v>
      </c>
      <c r="E520" s="17" t="s">
        <v>488</v>
      </c>
      <c r="F520" s="18" t="s">
        <v>2007</v>
      </c>
      <c r="G520" s="19" t="s">
        <v>515</v>
      </c>
      <c r="H520" s="22">
        <v>199830.38</v>
      </c>
      <c r="I520" s="22">
        <v>59949</v>
      </c>
      <c r="J520" s="17" t="s">
        <v>1256</v>
      </c>
      <c r="K520" s="13"/>
    </row>
    <row r="521" ht="120" hidden="1" customHeight="1" spans="1:11">
      <c r="A521" s="21">
        <v>4</v>
      </c>
      <c r="B521" s="17" t="s">
        <v>2008</v>
      </c>
      <c r="C521" s="17" t="s">
        <v>2004</v>
      </c>
      <c r="D521" s="17" t="s">
        <v>481</v>
      </c>
      <c r="E521" s="17" t="s">
        <v>488</v>
      </c>
      <c r="F521" s="18" t="s">
        <v>2009</v>
      </c>
      <c r="G521" s="19" t="s">
        <v>515</v>
      </c>
      <c r="H521" s="22">
        <v>176856.45</v>
      </c>
      <c r="I521" s="22">
        <v>53057</v>
      </c>
      <c r="J521" s="17" t="s">
        <v>1024</v>
      </c>
      <c r="K521" s="13"/>
    </row>
    <row r="522" ht="118" hidden="1" customHeight="1" spans="1:11">
      <c r="A522" s="21">
        <v>5</v>
      </c>
      <c r="B522" s="17" t="s">
        <v>2010</v>
      </c>
      <c r="C522" s="17" t="s">
        <v>2004</v>
      </c>
      <c r="D522" s="17" t="s">
        <v>481</v>
      </c>
      <c r="E522" s="17" t="s">
        <v>488</v>
      </c>
      <c r="F522" s="18" t="s">
        <v>2011</v>
      </c>
      <c r="G522" s="19" t="s">
        <v>515</v>
      </c>
      <c r="H522" s="22">
        <v>107626.26</v>
      </c>
      <c r="I522" s="22">
        <v>30857</v>
      </c>
      <c r="J522" s="17" t="s">
        <v>1989</v>
      </c>
      <c r="K522" s="13"/>
    </row>
    <row r="523" ht="118" hidden="1" customHeight="1" spans="1:11">
      <c r="A523" s="21">
        <v>6</v>
      </c>
      <c r="B523" s="17" t="s">
        <v>2012</v>
      </c>
      <c r="C523" s="17" t="s">
        <v>2004</v>
      </c>
      <c r="D523" s="17" t="s">
        <v>481</v>
      </c>
      <c r="E523" s="17" t="s">
        <v>488</v>
      </c>
      <c r="F523" s="18" t="s">
        <v>2013</v>
      </c>
      <c r="G523" s="19" t="s">
        <v>515</v>
      </c>
      <c r="H523" s="22">
        <v>106921.02</v>
      </c>
      <c r="I523" s="22">
        <v>30745</v>
      </c>
      <c r="J523" s="17" t="s">
        <v>1989</v>
      </c>
      <c r="K523" s="13"/>
    </row>
    <row r="524" ht="99" hidden="1" customHeight="1" spans="1:11">
      <c r="A524" s="21">
        <v>7</v>
      </c>
      <c r="B524" s="17" t="s">
        <v>2014</v>
      </c>
      <c r="C524" s="17" t="s">
        <v>1034</v>
      </c>
      <c r="D524" s="17" t="s">
        <v>481</v>
      </c>
      <c r="E524" s="17" t="s">
        <v>1034</v>
      </c>
      <c r="F524" s="18" t="s">
        <v>2015</v>
      </c>
      <c r="G524" s="19" t="s">
        <v>1016</v>
      </c>
      <c r="H524" s="22">
        <v>355113</v>
      </c>
      <c r="I524" s="22">
        <v>40000</v>
      </c>
      <c r="J524" s="17" t="s">
        <v>625</v>
      </c>
      <c r="K524" s="13"/>
    </row>
    <row r="525" ht="83" hidden="1" customHeight="1" spans="1:11">
      <c r="A525" s="21">
        <v>8</v>
      </c>
      <c r="B525" s="17" t="s">
        <v>2016</v>
      </c>
      <c r="C525" s="17" t="s">
        <v>1364</v>
      </c>
      <c r="D525" s="17" t="s">
        <v>481</v>
      </c>
      <c r="E525" s="17" t="s">
        <v>498</v>
      </c>
      <c r="F525" s="18" t="s">
        <v>2017</v>
      </c>
      <c r="G525" s="19" t="s">
        <v>505</v>
      </c>
      <c r="H525" s="22">
        <v>35000</v>
      </c>
      <c r="I525" s="22">
        <v>1700</v>
      </c>
      <c r="J525" s="17" t="s">
        <v>511</v>
      </c>
      <c r="K525" s="13"/>
    </row>
    <row r="526" ht="89" hidden="1" customHeight="1" spans="1:11">
      <c r="A526" s="21">
        <v>9</v>
      </c>
      <c r="B526" s="17" t="s">
        <v>2018</v>
      </c>
      <c r="C526" s="17" t="s">
        <v>1364</v>
      </c>
      <c r="D526" s="17" t="s">
        <v>481</v>
      </c>
      <c r="E526" s="17" t="s">
        <v>498</v>
      </c>
      <c r="F526" s="18" t="s">
        <v>2019</v>
      </c>
      <c r="G526" s="19" t="s">
        <v>494</v>
      </c>
      <c r="H526" s="22">
        <v>100000</v>
      </c>
      <c r="I526" s="22">
        <v>6000</v>
      </c>
      <c r="J526" s="17" t="s">
        <v>2020</v>
      </c>
      <c r="K526" s="13"/>
    </row>
    <row r="527" ht="72" hidden="1" customHeight="1" spans="1:11">
      <c r="A527" s="21">
        <v>10</v>
      </c>
      <c r="B527" s="17" t="s">
        <v>2021</v>
      </c>
      <c r="C527" s="17" t="s">
        <v>1364</v>
      </c>
      <c r="D527" s="17" t="s">
        <v>481</v>
      </c>
      <c r="E527" s="17" t="s">
        <v>498</v>
      </c>
      <c r="F527" s="18" t="s">
        <v>2022</v>
      </c>
      <c r="G527" s="19" t="s">
        <v>515</v>
      </c>
      <c r="H527" s="22">
        <v>175700</v>
      </c>
      <c r="I527" s="22">
        <v>28000</v>
      </c>
      <c r="J527" s="17" t="s">
        <v>1256</v>
      </c>
      <c r="K527" s="13"/>
    </row>
    <row r="528" ht="89" hidden="1" customHeight="1" spans="1:11">
      <c r="A528" s="21">
        <v>11</v>
      </c>
      <c r="B528" s="17" t="s">
        <v>2023</v>
      </c>
      <c r="C528" s="17" t="s">
        <v>1364</v>
      </c>
      <c r="D528" s="17" t="s">
        <v>481</v>
      </c>
      <c r="E528" s="17" t="s">
        <v>498</v>
      </c>
      <c r="F528" s="18" t="s">
        <v>2024</v>
      </c>
      <c r="G528" s="19" t="s">
        <v>494</v>
      </c>
      <c r="H528" s="22">
        <v>123000</v>
      </c>
      <c r="I528" s="22">
        <v>8000</v>
      </c>
      <c r="J528" s="17" t="s">
        <v>2020</v>
      </c>
      <c r="K528" s="13"/>
    </row>
    <row r="529" ht="86" hidden="1" customHeight="1" spans="1:11">
      <c r="A529" s="21">
        <v>12</v>
      </c>
      <c r="B529" s="17" t="s">
        <v>2025</v>
      </c>
      <c r="C529" s="17" t="s">
        <v>1364</v>
      </c>
      <c r="D529" s="17" t="s">
        <v>481</v>
      </c>
      <c r="E529" s="17" t="s">
        <v>498</v>
      </c>
      <c r="F529" s="18" t="s">
        <v>2026</v>
      </c>
      <c r="G529" s="19" t="s">
        <v>515</v>
      </c>
      <c r="H529" s="22">
        <v>110000</v>
      </c>
      <c r="I529" s="22">
        <v>24000</v>
      </c>
      <c r="J529" s="17" t="s">
        <v>2027</v>
      </c>
      <c r="K529" s="13"/>
    </row>
    <row r="530" ht="82" hidden="1" customHeight="1" spans="1:11">
      <c r="A530" s="21">
        <v>13</v>
      </c>
      <c r="B530" s="17" t="s">
        <v>2028</v>
      </c>
      <c r="C530" s="17" t="s">
        <v>2029</v>
      </c>
      <c r="D530" s="17" t="s">
        <v>481</v>
      </c>
      <c r="E530" s="17" t="s">
        <v>498</v>
      </c>
      <c r="F530" s="18" t="s">
        <v>2030</v>
      </c>
      <c r="G530" s="19" t="s">
        <v>515</v>
      </c>
      <c r="H530" s="22">
        <v>146172</v>
      </c>
      <c r="I530" s="22">
        <v>60000</v>
      </c>
      <c r="J530" s="17" t="s">
        <v>2031</v>
      </c>
      <c r="K530" s="13"/>
    </row>
    <row r="531" ht="94" hidden="1" customHeight="1" spans="1:11">
      <c r="A531" s="21">
        <v>14</v>
      </c>
      <c r="B531" s="17" t="s">
        <v>2032</v>
      </c>
      <c r="C531" s="17" t="s">
        <v>1654</v>
      </c>
      <c r="D531" s="17" t="s">
        <v>481</v>
      </c>
      <c r="E531" s="17" t="s">
        <v>482</v>
      </c>
      <c r="F531" s="18" t="s">
        <v>2033</v>
      </c>
      <c r="G531" s="19" t="s">
        <v>515</v>
      </c>
      <c r="H531" s="22">
        <v>160000</v>
      </c>
      <c r="I531" s="22">
        <v>24000</v>
      </c>
      <c r="J531" s="17" t="s">
        <v>2034</v>
      </c>
      <c r="K531" s="13"/>
    </row>
    <row r="532" ht="94" hidden="1" customHeight="1" spans="1:11">
      <c r="A532" s="21">
        <v>15</v>
      </c>
      <c r="B532" s="17" t="s">
        <v>2035</v>
      </c>
      <c r="C532" s="17" t="s">
        <v>1654</v>
      </c>
      <c r="D532" s="17" t="s">
        <v>481</v>
      </c>
      <c r="E532" s="17" t="s">
        <v>482</v>
      </c>
      <c r="F532" s="18" t="s">
        <v>2036</v>
      </c>
      <c r="G532" s="19" t="s">
        <v>931</v>
      </c>
      <c r="H532" s="22">
        <v>71000</v>
      </c>
      <c r="I532" s="22">
        <v>25000</v>
      </c>
      <c r="J532" s="17" t="s">
        <v>629</v>
      </c>
      <c r="K532" s="13"/>
    </row>
    <row r="533" ht="135" hidden="1" customHeight="1" spans="1:11">
      <c r="A533" s="21">
        <v>16</v>
      </c>
      <c r="B533" s="17" t="s">
        <v>2037</v>
      </c>
      <c r="C533" s="17" t="s">
        <v>1041</v>
      </c>
      <c r="D533" s="17" t="s">
        <v>481</v>
      </c>
      <c r="E533" s="17" t="s">
        <v>1034</v>
      </c>
      <c r="F533" s="18" t="s">
        <v>2038</v>
      </c>
      <c r="G533" s="19" t="s">
        <v>500</v>
      </c>
      <c r="H533" s="22">
        <v>25165</v>
      </c>
      <c r="I533" s="22">
        <v>7500</v>
      </c>
      <c r="J533" s="17" t="s">
        <v>1256</v>
      </c>
      <c r="K533" s="13"/>
    </row>
    <row r="534" ht="76" hidden="1" customHeight="1" spans="1:11">
      <c r="A534" s="21">
        <v>17</v>
      </c>
      <c r="B534" s="17" t="s">
        <v>2039</v>
      </c>
      <c r="C534" s="17" t="s">
        <v>2040</v>
      </c>
      <c r="D534" s="17" t="s">
        <v>481</v>
      </c>
      <c r="E534" s="17" t="s">
        <v>509</v>
      </c>
      <c r="F534" s="18" t="s">
        <v>2041</v>
      </c>
      <c r="G534" s="19" t="s">
        <v>515</v>
      </c>
      <c r="H534" s="22">
        <v>163259</v>
      </c>
      <c r="I534" s="22">
        <v>10000</v>
      </c>
      <c r="J534" s="17" t="s">
        <v>2042</v>
      </c>
      <c r="K534" s="13"/>
    </row>
    <row r="535" ht="76" hidden="1" customHeight="1" spans="1:11">
      <c r="A535" s="21">
        <v>18</v>
      </c>
      <c r="B535" s="17" t="s">
        <v>2043</v>
      </c>
      <c r="C535" s="17" t="s">
        <v>2040</v>
      </c>
      <c r="D535" s="17" t="s">
        <v>481</v>
      </c>
      <c r="E535" s="17" t="s">
        <v>509</v>
      </c>
      <c r="F535" s="18" t="s">
        <v>2044</v>
      </c>
      <c r="G535" s="19" t="s">
        <v>515</v>
      </c>
      <c r="H535" s="22">
        <v>139436</v>
      </c>
      <c r="I535" s="22">
        <v>10000</v>
      </c>
      <c r="J535" s="17" t="s">
        <v>2042</v>
      </c>
      <c r="K535" s="13"/>
    </row>
    <row r="536" ht="113" hidden="1" customHeight="1" spans="1:11">
      <c r="A536" s="21">
        <v>19</v>
      </c>
      <c r="B536" s="17" t="s">
        <v>2045</v>
      </c>
      <c r="C536" s="17" t="s">
        <v>820</v>
      </c>
      <c r="D536" s="17" t="s">
        <v>481</v>
      </c>
      <c r="E536" s="17" t="s">
        <v>564</v>
      </c>
      <c r="F536" s="18" t="s">
        <v>2046</v>
      </c>
      <c r="G536" s="19" t="s">
        <v>515</v>
      </c>
      <c r="H536" s="22">
        <v>160908.06</v>
      </c>
      <c r="I536" s="22">
        <v>30000</v>
      </c>
      <c r="J536" s="17" t="s">
        <v>2047</v>
      </c>
      <c r="K536" s="13"/>
    </row>
    <row r="537" ht="113" hidden="1" customHeight="1" spans="1:11">
      <c r="A537" s="21">
        <v>20</v>
      </c>
      <c r="B537" s="17" t="s">
        <v>2048</v>
      </c>
      <c r="C537" s="17" t="s">
        <v>820</v>
      </c>
      <c r="D537" s="17" t="s">
        <v>481</v>
      </c>
      <c r="E537" s="17" t="s">
        <v>564</v>
      </c>
      <c r="F537" s="18" t="s">
        <v>2049</v>
      </c>
      <c r="G537" s="19" t="s">
        <v>515</v>
      </c>
      <c r="H537" s="22">
        <v>148000</v>
      </c>
      <c r="I537" s="22">
        <v>15000</v>
      </c>
      <c r="J537" s="17" t="s">
        <v>2050</v>
      </c>
      <c r="K537" s="13"/>
    </row>
    <row r="538" ht="95" hidden="1" customHeight="1" spans="1:11">
      <c r="A538" s="21">
        <v>21</v>
      </c>
      <c r="B538" s="17" t="s">
        <v>2051</v>
      </c>
      <c r="C538" s="17" t="s">
        <v>1673</v>
      </c>
      <c r="D538" s="17" t="s">
        <v>481</v>
      </c>
      <c r="E538" s="17" t="s">
        <v>564</v>
      </c>
      <c r="F538" s="18" t="s">
        <v>2052</v>
      </c>
      <c r="G538" s="19" t="s">
        <v>515</v>
      </c>
      <c r="H538" s="22">
        <v>400000</v>
      </c>
      <c r="I538" s="22">
        <v>90000</v>
      </c>
      <c r="J538" s="17" t="s">
        <v>625</v>
      </c>
      <c r="K538" s="13"/>
    </row>
    <row r="539" ht="36" customHeight="1" spans="1:11">
      <c r="A539" s="16" t="str">
        <f>"新建项目（"&amp;COUNT(A540:A562)&amp;"个）"</f>
        <v>新建项目（23个）</v>
      </c>
      <c r="B539" s="16"/>
      <c r="C539" s="16"/>
      <c r="D539" s="16"/>
      <c r="E539" s="16"/>
      <c r="F539" s="16"/>
      <c r="G539" s="13"/>
      <c r="H539" s="14">
        <f>SUM(H540:H562)</f>
        <v>4480180</v>
      </c>
      <c r="I539" s="14">
        <f>SUM(I540:I562)</f>
        <v>1124140</v>
      </c>
      <c r="J539" s="13"/>
      <c r="K539" s="13"/>
    </row>
    <row r="540" ht="131" hidden="1" customHeight="1" spans="1:11">
      <c r="A540" s="21">
        <v>1</v>
      </c>
      <c r="B540" s="17" t="s">
        <v>2053</v>
      </c>
      <c r="C540" s="17" t="s">
        <v>820</v>
      </c>
      <c r="D540" s="17" t="s">
        <v>613</v>
      </c>
      <c r="E540" s="17" t="s">
        <v>564</v>
      </c>
      <c r="F540" s="18" t="s">
        <v>2054</v>
      </c>
      <c r="G540" s="19" t="s">
        <v>633</v>
      </c>
      <c r="H540" s="22">
        <v>363000</v>
      </c>
      <c r="I540" s="22">
        <v>30000</v>
      </c>
      <c r="J540" s="17" t="s">
        <v>1487</v>
      </c>
      <c r="K540" s="13"/>
    </row>
    <row r="541" ht="131" hidden="1" customHeight="1" spans="1:11">
      <c r="A541" s="21">
        <v>2</v>
      </c>
      <c r="B541" s="17" t="s">
        <v>2055</v>
      </c>
      <c r="C541" s="17" t="s">
        <v>2056</v>
      </c>
      <c r="D541" s="17" t="s">
        <v>613</v>
      </c>
      <c r="E541" s="17" t="s">
        <v>564</v>
      </c>
      <c r="F541" s="18" t="s">
        <v>2057</v>
      </c>
      <c r="G541" s="19" t="s">
        <v>633</v>
      </c>
      <c r="H541" s="22">
        <v>116827</v>
      </c>
      <c r="I541" s="22">
        <v>38000</v>
      </c>
      <c r="J541" s="17" t="s">
        <v>625</v>
      </c>
      <c r="K541" s="13"/>
    </row>
    <row r="542" ht="131" hidden="1" customHeight="1" spans="1:11">
      <c r="A542" s="21">
        <v>3</v>
      </c>
      <c r="B542" s="17" t="s">
        <v>2058</v>
      </c>
      <c r="C542" s="17" t="s">
        <v>1072</v>
      </c>
      <c r="D542" s="17" t="s">
        <v>613</v>
      </c>
      <c r="E542" s="17" t="s">
        <v>488</v>
      </c>
      <c r="F542" s="18" t="s">
        <v>2059</v>
      </c>
      <c r="G542" s="19" t="s">
        <v>633</v>
      </c>
      <c r="H542" s="22">
        <v>248000</v>
      </c>
      <c r="I542" s="22">
        <v>46243</v>
      </c>
      <c r="J542" s="17" t="s">
        <v>637</v>
      </c>
      <c r="K542" s="13"/>
    </row>
    <row r="543" ht="88" hidden="1" customHeight="1" spans="1:11">
      <c r="A543" s="21">
        <v>4</v>
      </c>
      <c r="B543" s="17" t="s">
        <v>2060</v>
      </c>
      <c r="C543" s="17" t="s">
        <v>1871</v>
      </c>
      <c r="D543" s="17" t="s">
        <v>613</v>
      </c>
      <c r="E543" s="17" t="s">
        <v>509</v>
      </c>
      <c r="F543" s="18" t="s">
        <v>2061</v>
      </c>
      <c r="G543" s="19" t="s">
        <v>615</v>
      </c>
      <c r="H543" s="22">
        <v>56151</v>
      </c>
      <c r="I543" s="22">
        <v>16843</v>
      </c>
      <c r="J543" s="17" t="s">
        <v>2062</v>
      </c>
      <c r="K543" s="13"/>
    </row>
    <row r="544" ht="88" hidden="1" customHeight="1" spans="1:11">
      <c r="A544" s="21">
        <v>5</v>
      </c>
      <c r="B544" s="17" t="s">
        <v>2063</v>
      </c>
      <c r="C544" s="17" t="s">
        <v>1871</v>
      </c>
      <c r="D544" s="17" t="s">
        <v>613</v>
      </c>
      <c r="E544" s="17" t="s">
        <v>509</v>
      </c>
      <c r="F544" s="18" t="s">
        <v>2064</v>
      </c>
      <c r="G544" s="19" t="s">
        <v>615</v>
      </c>
      <c r="H544" s="22">
        <v>237977</v>
      </c>
      <c r="I544" s="22">
        <v>71393</v>
      </c>
      <c r="J544" s="17" t="s">
        <v>2062</v>
      </c>
      <c r="K544" s="13"/>
    </row>
    <row r="545" ht="88" hidden="1" customHeight="1" spans="1:11">
      <c r="A545" s="21">
        <v>6</v>
      </c>
      <c r="B545" s="17" t="s">
        <v>2065</v>
      </c>
      <c r="C545" s="17" t="s">
        <v>1871</v>
      </c>
      <c r="D545" s="17" t="s">
        <v>613</v>
      </c>
      <c r="E545" s="17" t="s">
        <v>509</v>
      </c>
      <c r="F545" s="18" t="s">
        <v>2066</v>
      </c>
      <c r="G545" s="19" t="s">
        <v>615</v>
      </c>
      <c r="H545" s="22">
        <v>339909</v>
      </c>
      <c r="I545" s="22">
        <v>101973</v>
      </c>
      <c r="J545" s="17" t="s">
        <v>2067</v>
      </c>
      <c r="K545" s="13"/>
    </row>
    <row r="546" ht="88" hidden="1" customHeight="1" spans="1:11">
      <c r="A546" s="21">
        <v>7</v>
      </c>
      <c r="B546" s="17" t="s">
        <v>2068</v>
      </c>
      <c r="C546" s="17" t="s">
        <v>1871</v>
      </c>
      <c r="D546" s="17" t="s">
        <v>613</v>
      </c>
      <c r="E546" s="17" t="s">
        <v>509</v>
      </c>
      <c r="F546" s="18" t="s">
        <v>2069</v>
      </c>
      <c r="G546" s="19" t="s">
        <v>615</v>
      </c>
      <c r="H546" s="22">
        <v>433071</v>
      </c>
      <c r="I546" s="22">
        <v>129921</v>
      </c>
      <c r="J546" s="17" t="s">
        <v>2067</v>
      </c>
      <c r="K546" s="13"/>
    </row>
    <row r="547" ht="88" hidden="1" customHeight="1" spans="1:11">
      <c r="A547" s="21">
        <v>8</v>
      </c>
      <c r="B547" s="17" t="s">
        <v>2070</v>
      </c>
      <c r="C547" s="17" t="s">
        <v>1871</v>
      </c>
      <c r="D547" s="17" t="s">
        <v>613</v>
      </c>
      <c r="E547" s="17" t="s">
        <v>509</v>
      </c>
      <c r="F547" s="18" t="s">
        <v>2071</v>
      </c>
      <c r="G547" s="19" t="s">
        <v>615</v>
      </c>
      <c r="H547" s="22">
        <v>249585</v>
      </c>
      <c r="I547" s="22">
        <v>74876</v>
      </c>
      <c r="J547" s="17" t="s">
        <v>2067</v>
      </c>
      <c r="K547" s="13"/>
    </row>
    <row r="548" ht="88" hidden="1" customHeight="1" spans="1:11">
      <c r="A548" s="21">
        <v>9</v>
      </c>
      <c r="B548" s="17" t="s">
        <v>2072</v>
      </c>
      <c r="C548" s="17" t="s">
        <v>1871</v>
      </c>
      <c r="D548" s="17" t="s">
        <v>613</v>
      </c>
      <c r="E548" s="17" t="s">
        <v>509</v>
      </c>
      <c r="F548" s="18" t="s">
        <v>2073</v>
      </c>
      <c r="G548" s="19" t="s">
        <v>615</v>
      </c>
      <c r="H548" s="22">
        <v>162469</v>
      </c>
      <c r="I548" s="22">
        <v>48741</v>
      </c>
      <c r="J548" s="17" t="s">
        <v>2067</v>
      </c>
      <c r="K548" s="13"/>
    </row>
    <row r="549" ht="88" hidden="1" customHeight="1" spans="1:11">
      <c r="A549" s="21">
        <v>10</v>
      </c>
      <c r="B549" s="17" t="s">
        <v>2074</v>
      </c>
      <c r="C549" s="17" t="s">
        <v>1871</v>
      </c>
      <c r="D549" s="17" t="s">
        <v>613</v>
      </c>
      <c r="E549" s="17" t="s">
        <v>509</v>
      </c>
      <c r="F549" s="18" t="s">
        <v>2075</v>
      </c>
      <c r="G549" s="19" t="s">
        <v>615</v>
      </c>
      <c r="H549" s="22">
        <v>389262</v>
      </c>
      <c r="I549" s="22">
        <v>116779</v>
      </c>
      <c r="J549" s="17" t="s">
        <v>2067</v>
      </c>
      <c r="K549" s="13"/>
    </row>
    <row r="550" ht="123" hidden="1" customHeight="1" spans="1:11">
      <c r="A550" s="21">
        <v>11</v>
      </c>
      <c r="B550" s="17" t="s">
        <v>2076</v>
      </c>
      <c r="C550" s="17" t="s">
        <v>820</v>
      </c>
      <c r="D550" s="17" t="s">
        <v>613</v>
      </c>
      <c r="E550" s="17" t="s">
        <v>564</v>
      </c>
      <c r="F550" s="18" t="s">
        <v>2077</v>
      </c>
      <c r="G550" s="19" t="s">
        <v>633</v>
      </c>
      <c r="H550" s="22">
        <v>291500</v>
      </c>
      <c r="I550" s="22">
        <v>40000</v>
      </c>
      <c r="J550" s="17" t="s">
        <v>625</v>
      </c>
      <c r="K550" s="13"/>
    </row>
    <row r="551" ht="123" hidden="1" customHeight="1" spans="1:11">
      <c r="A551" s="21">
        <v>12</v>
      </c>
      <c r="B551" s="17" t="s">
        <v>2078</v>
      </c>
      <c r="C551" s="17" t="s">
        <v>820</v>
      </c>
      <c r="D551" s="17" t="s">
        <v>613</v>
      </c>
      <c r="E551" s="17" t="s">
        <v>564</v>
      </c>
      <c r="F551" s="18" t="s">
        <v>2079</v>
      </c>
      <c r="G551" s="19" t="s">
        <v>633</v>
      </c>
      <c r="H551" s="22">
        <v>115500</v>
      </c>
      <c r="I551" s="22">
        <v>25000</v>
      </c>
      <c r="J551" s="17" t="s">
        <v>625</v>
      </c>
      <c r="K551" s="13"/>
    </row>
    <row r="552" ht="123" hidden="1" customHeight="1" spans="1:11">
      <c r="A552" s="21">
        <v>13</v>
      </c>
      <c r="B552" s="17" t="s">
        <v>2080</v>
      </c>
      <c r="C552" s="17" t="s">
        <v>820</v>
      </c>
      <c r="D552" s="17" t="s">
        <v>613</v>
      </c>
      <c r="E552" s="17" t="s">
        <v>564</v>
      </c>
      <c r="F552" s="18" t="s">
        <v>2081</v>
      </c>
      <c r="G552" s="19" t="s">
        <v>633</v>
      </c>
      <c r="H552" s="22">
        <v>195008</v>
      </c>
      <c r="I552" s="22">
        <v>20000</v>
      </c>
      <c r="J552" s="17" t="s">
        <v>625</v>
      </c>
      <c r="K552" s="13"/>
    </row>
    <row r="553" ht="64" hidden="1" customHeight="1" spans="1:11">
      <c r="A553" s="21">
        <v>14</v>
      </c>
      <c r="B553" s="17" t="s">
        <v>2082</v>
      </c>
      <c r="C553" s="17" t="s">
        <v>1871</v>
      </c>
      <c r="D553" s="17" t="s">
        <v>613</v>
      </c>
      <c r="E553" s="17" t="s">
        <v>509</v>
      </c>
      <c r="F553" s="18" t="s">
        <v>2083</v>
      </c>
      <c r="G553" s="19" t="s">
        <v>615</v>
      </c>
      <c r="H553" s="22">
        <v>81238</v>
      </c>
      <c r="I553" s="22">
        <v>24374</v>
      </c>
      <c r="J553" s="17" t="s">
        <v>2062</v>
      </c>
      <c r="K553" s="13"/>
    </row>
    <row r="554" ht="64" hidden="1" customHeight="1" spans="1:11">
      <c r="A554" s="21">
        <v>15</v>
      </c>
      <c r="B554" s="17" t="s">
        <v>2084</v>
      </c>
      <c r="C554" s="17" t="s">
        <v>1871</v>
      </c>
      <c r="D554" s="17" t="s">
        <v>613</v>
      </c>
      <c r="E554" s="17" t="s">
        <v>509</v>
      </c>
      <c r="F554" s="18" t="s">
        <v>2085</v>
      </c>
      <c r="G554" s="19" t="s">
        <v>615</v>
      </c>
      <c r="H554" s="22">
        <v>179382</v>
      </c>
      <c r="I554" s="22">
        <v>53815</v>
      </c>
      <c r="J554" s="17" t="s">
        <v>2062</v>
      </c>
      <c r="K554" s="13"/>
    </row>
    <row r="555" ht="64" hidden="1" customHeight="1" spans="1:11">
      <c r="A555" s="21">
        <v>16</v>
      </c>
      <c r="B555" s="17" t="s">
        <v>2086</v>
      </c>
      <c r="C555" s="17" t="s">
        <v>1871</v>
      </c>
      <c r="D555" s="17" t="s">
        <v>613</v>
      </c>
      <c r="E555" s="17" t="s">
        <v>509</v>
      </c>
      <c r="F555" s="18" t="s">
        <v>2087</v>
      </c>
      <c r="G555" s="19" t="s">
        <v>615</v>
      </c>
      <c r="H555" s="22">
        <v>181220</v>
      </c>
      <c r="I555" s="22">
        <v>54366</v>
      </c>
      <c r="J555" s="17" t="s">
        <v>2067</v>
      </c>
      <c r="K555" s="13"/>
    </row>
    <row r="556" ht="66" hidden="1" customHeight="1" spans="1:11">
      <c r="A556" s="21">
        <v>17</v>
      </c>
      <c r="B556" s="17" t="s">
        <v>2088</v>
      </c>
      <c r="C556" s="17" t="s">
        <v>1871</v>
      </c>
      <c r="D556" s="17" t="s">
        <v>613</v>
      </c>
      <c r="E556" s="17" t="s">
        <v>509</v>
      </c>
      <c r="F556" s="18" t="s">
        <v>2089</v>
      </c>
      <c r="G556" s="19" t="s">
        <v>615</v>
      </c>
      <c r="H556" s="22">
        <v>182820</v>
      </c>
      <c r="I556" s="22">
        <v>54846</v>
      </c>
      <c r="J556" s="17" t="s">
        <v>2067</v>
      </c>
      <c r="K556" s="13"/>
    </row>
    <row r="557" ht="66" hidden="1" customHeight="1" spans="1:11">
      <c r="A557" s="21">
        <v>18</v>
      </c>
      <c r="B557" s="17" t="s">
        <v>2090</v>
      </c>
      <c r="C557" s="17" t="s">
        <v>1871</v>
      </c>
      <c r="D557" s="17" t="s">
        <v>613</v>
      </c>
      <c r="E557" s="17" t="s">
        <v>509</v>
      </c>
      <c r="F557" s="18" t="s">
        <v>2091</v>
      </c>
      <c r="G557" s="19" t="s">
        <v>615</v>
      </c>
      <c r="H557" s="22">
        <v>127488</v>
      </c>
      <c r="I557" s="22">
        <v>38246</v>
      </c>
      <c r="J557" s="17" t="s">
        <v>2067</v>
      </c>
      <c r="K557" s="13"/>
    </row>
    <row r="558" ht="66" hidden="1" customHeight="1" spans="1:11">
      <c r="A558" s="21">
        <v>19</v>
      </c>
      <c r="B558" s="17" t="s">
        <v>2092</v>
      </c>
      <c r="C558" s="17" t="s">
        <v>1871</v>
      </c>
      <c r="D558" s="17" t="s">
        <v>613</v>
      </c>
      <c r="E558" s="17" t="s">
        <v>509</v>
      </c>
      <c r="F558" s="18" t="s">
        <v>2093</v>
      </c>
      <c r="G558" s="19" t="s">
        <v>615</v>
      </c>
      <c r="H558" s="22">
        <v>104865</v>
      </c>
      <c r="I558" s="22">
        <v>31460</v>
      </c>
      <c r="J558" s="17" t="s">
        <v>2067</v>
      </c>
      <c r="K558" s="13"/>
    </row>
    <row r="559" ht="69" hidden="1" customHeight="1" spans="1:11">
      <c r="A559" s="21">
        <v>20</v>
      </c>
      <c r="B559" s="17" t="s">
        <v>2094</v>
      </c>
      <c r="C559" s="17" t="s">
        <v>1871</v>
      </c>
      <c r="D559" s="17" t="s">
        <v>613</v>
      </c>
      <c r="E559" s="17" t="s">
        <v>509</v>
      </c>
      <c r="F559" s="18" t="s">
        <v>2095</v>
      </c>
      <c r="G559" s="19" t="s">
        <v>615</v>
      </c>
      <c r="H559" s="22">
        <v>135131</v>
      </c>
      <c r="I559" s="22">
        <v>40539</v>
      </c>
      <c r="J559" s="17" t="s">
        <v>2062</v>
      </c>
      <c r="K559" s="13"/>
    </row>
    <row r="560" ht="69" hidden="1" customHeight="1" spans="1:11">
      <c r="A560" s="21">
        <v>21</v>
      </c>
      <c r="B560" s="17" t="s">
        <v>2096</v>
      </c>
      <c r="C560" s="17" t="s">
        <v>1871</v>
      </c>
      <c r="D560" s="17" t="s">
        <v>613</v>
      </c>
      <c r="E560" s="17" t="s">
        <v>509</v>
      </c>
      <c r="F560" s="18" t="s">
        <v>2097</v>
      </c>
      <c r="G560" s="19" t="s">
        <v>615</v>
      </c>
      <c r="H560" s="22">
        <v>70127</v>
      </c>
      <c r="I560" s="22">
        <v>21038</v>
      </c>
      <c r="J560" s="17" t="s">
        <v>2067</v>
      </c>
      <c r="K560" s="13"/>
    </row>
    <row r="561" ht="95" hidden="1" customHeight="1" spans="1:11">
      <c r="A561" s="21">
        <v>22</v>
      </c>
      <c r="B561" s="17" t="s">
        <v>2098</v>
      </c>
      <c r="C561" s="17" t="s">
        <v>2099</v>
      </c>
      <c r="D561" s="17" t="s">
        <v>613</v>
      </c>
      <c r="E561" s="17" t="s">
        <v>564</v>
      </c>
      <c r="F561" s="18" t="s">
        <v>2100</v>
      </c>
      <c r="G561" s="19" t="s">
        <v>633</v>
      </c>
      <c r="H561" s="22">
        <v>37950</v>
      </c>
      <c r="I561" s="22">
        <v>7000</v>
      </c>
      <c r="J561" s="17" t="s">
        <v>2101</v>
      </c>
      <c r="K561" s="13"/>
    </row>
    <row r="562" ht="94" hidden="1" customHeight="1" spans="1:11">
      <c r="A562" s="21">
        <v>23</v>
      </c>
      <c r="B562" s="17" t="s">
        <v>2102</v>
      </c>
      <c r="C562" s="17" t="s">
        <v>1072</v>
      </c>
      <c r="D562" s="17" t="s">
        <v>613</v>
      </c>
      <c r="E562" s="17" t="s">
        <v>488</v>
      </c>
      <c r="F562" s="18" t="s">
        <v>2103</v>
      </c>
      <c r="G562" s="19" t="s">
        <v>633</v>
      </c>
      <c r="H562" s="22">
        <v>181700</v>
      </c>
      <c r="I562" s="22">
        <v>38687</v>
      </c>
      <c r="J562" s="17" t="s">
        <v>637</v>
      </c>
      <c r="K562" s="13"/>
    </row>
    <row r="563" ht="36" customHeight="1" spans="1:11">
      <c r="A563" s="16" t="str">
        <f>"前期项目（"&amp;COUNT(A564:A572)&amp;"个）"</f>
        <v>前期项目（9个）</v>
      </c>
      <c r="B563" s="16"/>
      <c r="C563" s="16"/>
      <c r="D563" s="16"/>
      <c r="E563" s="16"/>
      <c r="F563" s="16"/>
      <c r="G563" s="13"/>
      <c r="H563" s="14">
        <f>SUM(H564:H572)</f>
        <v>2385178</v>
      </c>
      <c r="I563" s="14"/>
      <c r="J563" s="13"/>
      <c r="K563" s="13"/>
    </row>
    <row r="564" ht="65" hidden="1" customHeight="1" spans="1:11">
      <c r="A564" s="17">
        <v>1</v>
      </c>
      <c r="B564" s="17" t="s">
        <v>2104</v>
      </c>
      <c r="C564" s="17" t="s">
        <v>1871</v>
      </c>
      <c r="D564" s="17" t="s">
        <v>613</v>
      </c>
      <c r="E564" s="17" t="s">
        <v>509</v>
      </c>
      <c r="F564" s="18" t="s">
        <v>2105</v>
      </c>
      <c r="G564" s="17" t="s">
        <v>732</v>
      </c>
      <c r="H564" s="22">
        <v>302220</v>
      </c>
      <c r="I564" s="22"/>
      <c r="J564" s="17" t="s">
        <v>752</v>
      </c>
      <c r="K564" s="13"/>
    </row>
    <row r="565" ht="65" hidden="1" customHeight="1" spans="1:11">
      <c r="A565" s="17">
        <v>2</v>
      </c>
      <c r="B565" s="17" t="s">
        <v>2106</v>
      </c>
      <c r="C565" s="17" t="s">
        <v>1871</v>
      </c>
      <c r="D565" s="17" t="s">
        <v>613</v>
      </c>
      <c r="E565" s="17" t="s">
        <v>509</v>
      </c>
      <c r="F565" s="18" t="s">
        <v>2107</v>
      </c>
      <c r="G565" s="17" t="s">
        <v>732</v>
      </c>
      <c r="H565" s="22">
        <v>581800</v>
      </c>
      <c r="I565" s="22"/>
      <c r="J565" s="17" t="s">
        <v>752</v>
      </c>
      <c r="K565" s="13"/>
    </row>
    <row r="566" ht="65" hidden="1" customHeight="1" spans="1:11">
      <c r="A566" s="17">
        <v>3</v>
      </c>
      <c r="B566" s="17" t="s">
        <v>2108</v>
      </c>
      <c r="C566" s="17" t="s">
        <v>1871</v>
      </c>
      <c r="D566" s="17" t="s">
        <v>613</v>
      </c>
      <c r="E566" s="17" t="s">
        <v>509</v>
      </c>
      <c r="F566" s="18" t="s">
        <v>2109</v>
      </c>
      <c r="G566" s="17" t="s">
        <v>732</v>
      </c>
      <c r="H566" s="22">
        <v>235268</v>
      </c>
      <c r="I566" s="22"/>
      <c r="J566" s="17" t="s">
        <v>804</v>
      </c>
      <c r="K566" s="13"/>
    </row>
    <row r="567" ht="75" hidden="1" customHeight="1" spans="1:11">
      <c r="A567" s="17">
        <v>4</v>
      </c>
      <c r="B567" s="17" t="s">
        <v>2110</v>
      </c>
      <c r="C567" s="17" t="s">
        <v>1871</v>
      </c>
      <c r="D567" s="17" t="s">
        <v>613</v>
      </c>
      <c r="E567" s="17" t="s">
        <v>509</v>
      </c>
      <c r="F567" s="18" t="s">
        <v>2111</v>
      </c>
      <c r="G567" s="17" t="s">
        <v>732</v>
      </c>
      <c r="H567" s="22">
        <v>139890</v>
      </c>
      <c r="I567" s="22"/>
      <c r="J567" s="17" t="s">
        <v>804</v>
      </c>
      <c r="K567" s="13"/>
    </row>
    <row r="568" ht="80" hidden="1" customHeight="1" spans="1:11">
      <c r="A568" s="17">
        <v>5</v>
      </c>
      <c r="B568" s="17" t="s">
        <v>2112</v>
      </c>
      <c r="C568" s="17" t="s">
        <v>482</v>
      </c>
      <c r="D568" s="17" t="s">
        <v>613</v>
      </c>
      <c r="E568" s="17" t="s">
        <v>482</v>
      </c>
      <c r="F568" s="18" t="s">
        <v>2113</v>
      </c>
      <c r="G568" s="17" t="s">
        <v>772</v>
      </c>
      <c r="H568" s="22">
        <v>130000</v>
      </c>
      <c r="I568" s="22"/>
      <c r="J568" s="17" t="s">
        <v>759</v>
      </c>
      <c r="K568" s="13"/>
    </row>
    <row r="569" ht="103" hidden="1" customHeight="1" spans="1:11">
      <c r="A569" s="17">
        <v>6</v>
      </c>
      <c r="B569" s="17" t="s">
        <v>2114</v>
      </c>
      <c r="C569" s="17" t="s">
        <v>482</v>
      </c>
      <c r="D569" s="17" t="s">
        <v>613</v>
      </c>
      <c r="E569" s="17" t="s">
        <v>482</v>
      </c>
      <c r="F569" s="18" t="s">
        <v>2115</v>
      </c>
      <c r="G569" s="17" t="s">
        <v>772</v>
      </c>
      <c r="H569" s="22">
        <v>100000</v>
      </c>
      <c r="I569" s="22"/>
      <c r="J569" s="17" t="s">
        <v>759</v>
      </c>
      <c r="K569" s="13"/>
    </row>
    <row r="570" ht="66" hidden="1" customHeight="1" spans="1:11">
      <c r="A570" s="17">
        <v>7</v>
      </c>
      <c r="B570" s="17" t="s">
        <v>2116</v>
      </c>
      <c r="C570" s="17" t="s">
        <v>482</v>
      </c>
      <c r="D570" s="17" t="s">
        <v>613</v>
      </c>
      <c r="E570" s="17" t="s">
        <v>482</v>
      </c>
      <c r="F570" s="18" t="s">
        <v>2117</v>
      </c>
      <c r="G570" s="17" t="s">
        <v>772</v>
      </c>
      <c r="H570" s="22">
        <v>236000</v>
      </c>
      <c r="I570" s="22"/>
      <c r="J570" s="17" t="s">
        <v>759</v>
      </c>
      <c r="K570" s="13"/>
    </row>
    <row r="571" ht="66" hidden="1" customHeight="1" spans="1:11">
      <c r="A571" s="17">
        <v>8</v>
      </c>
      <c r="B571" s="17" t="s">
        <v>2118</v>
      </c>
      <c r="C571" s="17" t="s">
        <v>482</v>
      </c>
      <c r="D571" s="17" t="s">
        <v>613</v>
      </c>
      <c r="E571" s="17" t="s">
        <v>482</v>
      </c>
      <c r="F571" s="18" t="s">
        <v>2119</v>
      </c>
      <c r="G571" s="17" t="s">
        <v>772</v>
      </c>
      <c r="H571" s="22">
        <v>260000</v>
      </c>
      <c r="I571" s="22"/>
      <c r="J571" s="17" t="s">
        <v>759</v>
      </c>
      <c r="K571" s="13"/>
    </row>
    <row r="572" ht="82" hidden="1" customHeight="1" spans="1:11">
      <c r="A572" s="17">
        <v>9</v>
      </c>
      <c r="B572" s="17" t="s">
        <v>2120</v>
      </c>
      <c r="C572" s="17" t="s">
        <v>482</v>
      </c>
      <c r="D572" s="17" t="s">
        <v>613</v>
      </c>
      <c r="E572" s="17" t="s">
        <v>482</v>
      </c>
      <c r="F572" s="18" t="s">
        <v>2121</v>
      </c>
      <c r="G572" s="17" t="s">
        <v>772</v>
      </c>
      <c r="H572" s="22">
        <v>400000</v>
      </c>
      <c r="I572" s="22"/>
      <c r="J572" s="17" t="s">
        <v>804</v>
      </c>
      <c r="K572" s="13"/>
    </row>
    <row r="573" ht="36" customHeight="1" spans="1:11">
      <c r="A573" s="16" t="str">
        <f>"其他（"&amp;COUNT(A574:A596)&amp;"个）"</f>
        <v>其他（20个）</v>
      </c>
      <c r="B573" s="16"/>
      <c r="C573" s="16"/>
      <c r="D573" s="16"/>
      <c r="E573" s="16"/>
      <c r="F573" s="16"/>
      <c r="G573" s="13"/>
      <c r="H573" s="14">
        <f>H574+H579+H592</f>
        <v>1409017</v>
      </c>
      <c r="I573" s="14">
        <f>I574+I579+I592</f>
        <v>382800</v>
      </c>
      <c r="J573" s="13"/>
      <c r="K573" s="13"/>
    </row>
    <row r="574" ht="36" hidden="1" customHeight="1" spans="1:11">
      <c r="A574" s="16" t="str">
        <f>"续建项目（"&amp;COUNT(A575:A578)&amp;"个）"</f>
        <v>续建项目（4个）</v>
      </c>
      <c r="B574" s="16"/>
      <c r="C574" s="16"/>
      <c r="D574" s="16"/>
      <c r="E574" s="16"/>
      <c r="F574" s="16"/>
      <c r="G574" s="13"/>
      <c r="H574" s="14">
        <f>SUM(H575:H578)</f>
        <v>270909</v>
      </c>
      <c r="I574" s="14">
        <f>SUM(I575:I578)</f>
        <v>86000</v>
      </c>
      <c r="J574" s="13"/>
      <c r="K574" s="13"/>
    </row>
    <row r="575" ht="106" hidden="1" customHeight="1" spans="1:11">
      <c r="A575" s="21">
        <v>1</v>
      </c>
      <c r="B575" s="17" t="s">
        <v>2122</v>
      </c>
      <c r="C575" s="17" t="s">
        <v>2123</v>
      </c>
      <c r="D575" s="17" t="s">
        <v>481</v>
      </c>
      <c r="E575" s="17" t="s">
        <v>509</v>
      </c>
      <c r="F575" s="18" t="s">
        <v>2124</v>
      </c>
      <c r="G575" s="19" t="s">
        <v>515</v>
      </c>
      <c r="H575" s="22">
        <v>187000</v>
      </c>
      <c r="I575" s="22">
        <v>62500</v>
      </c>
      <c r="J575" s="17" t="s">
        <v>2125</v>
      </c>
      <c r="K575" s="13"/>
    </row>
    <row r="576" ht="151" hidden="1" customHeight="1" spans="1:11">
      <c r="A576" s="21">
        <v>2</v>
      </c>
      <c r="B576" s="17" t="s">
        <v>2126</v>
      </c>
      <c r="C576" s="17" t="s">
        <v>2127</v>
      </c>
      <c r="D576" s="17" t="s">
        <v>481</v>
      </c>
      <c r="E576" s="17" t="s">
        <v>482</v>
      </c>
      <c r="F576" s="18" t="s">
        <v>2128</v>
      </c>
      <c r="G576" s="19" t="s">
        <v>544</v>
      </c>
      <c r="H576" s="22">
        <v>60000</v>
      </c>
      <c r="I576" s="22">
        <v>20000</v>
      </c>
      <c r="J576" s="17" t="s">
        <v>2129</v>
      </c>
      <c r="K576" s="13"/>
    </row>
    <row r="577" ht="249" hidden="1" customHeight="1" spans="1:11">
      <c r="A577" s="21">
        <v>3</v>
      </c>
      <c r="B577" s="17" t="s">
        <v>2130</v>
      </c>
      <c r="C577" s="17" t="s">
        <v>935</v>
      </c>
      <c r="D577" s="17" t="s">
        <v>481</v>
      </c>
      <c r="E577" s="17" t="s">
        <v>935</v>
      </c>
      <c r="F577" s="18" t="s">
        <v>2131</v>
      </c>
      <c r="G577" s="19" t="s">
        <v>505</v>
      </c>
      <c r="H577" s="22">
        <v>13909</v>
      </c>
      <c r="I577" s="22">
        <v>2000</v>
      </c>
      <c r="J577" s="17" t="s">
        <v>511</v>
      </c>
      <c r="K577" s="13"/>
    </row>
    <row r="578" ht="117" hidden="1" customHeight="1" spans="1:11">
      <c r="A578" s="21">
        <v>4</v>
      </c>
      <c r="B578" s="17" t="s">
        <v>2132</v>
      </c>
      <c r="C578" s="17" t="s">
        <v>2133</v>
      </c>
      <c r="D578" s="17" t="s">
        <v>481</v>
      </c>
      <c r="E578" s="17" t="s">
        <v>2134</v>
      </c>
      <c r="F578" s="18" t="s">
        <v>2135</v>
      </c>
      <c r="G578" s="19" t="s">
        <v>505</v>
      </c>
      <c r="H578" s="22">
        <v>10000</v>
      </c>
      <c r="I578" s="22">
        <v>1500</v>
      </c>
      <c r="J578" s="17" t="s">
        <v>2136</v>
      </c>
      <c r="K578" s="13"/>
    </row>
    <row r="579" ht="36" hidden="1" customHeight="1" spans="1:11">
      <c r="A579" s="16" t="str">
        <f>"新建项目（"&amp;COUNT(A580:A591)&amp;"个）"</f>
        <v>新建项目（12个）</v>
      </c>
      <c r="B579" s="16"/>
      <c r="C579" s="16"/>
      <c r="D579" s="16"/>
      <c r="E579" s="16"/>
      <c r="F579" s="16"/>
      <c r="G579" s="13"/>
      <c r="H579" s="14">
        <f>SUM(H580:H591)</f>
        <v>908600</v>
      </c>
      <c r="I579" s="14">
        <f>SUM(I580:I591)</f>
        <v>296800</v>
      </c>
      <c r="J579" s="13"/>
      <c r="K579" s="13"/>
    </row>
    <row r="580" ht="160" hidden="1" customHeight="1" spans="1:11">
      <c r="A580" s="21">
        <v>1</v>
      </c>
      <c r="B580" s="17" t="s">
        <v>2137</v>
      </c>
      <c r="C580" s="17" t="s">
        <v>2138</v>
      </c>
      <c r="D580" s="17" t="s">
        <v>613</v>
      </c>
      <c r="E580" s="17" t="s">
        <v>2134</v>
      </c>
      <c r="F580" s="18" t="s">
        <v>2139</v>
      </c>
      <c r="G580" s="19" t="s">
        <v>681</v>
      </c>
      <c r="H580" s="22">
        <v>26000</v>
      </c>
      <c r="I580" s="22">
        <v>26000</v>
      </c>
      <c r="J580" s="17" t="s">
        <v>2140</v>
      </c>
      <c r="K580" s="13"/>
    </row>
    <row r="581" ht="107" hidden="1" customHeight="1" spans="1:11">
      <c r="A581" s="21">
        <v>2</v>
      </c>
      <c r="B581" s="17" t="s">
        <v>2141</v>
      </c>
      <c r="C581" s="17" t="s">
        <v>1072</v>
      </c>
      <c r="D581" s="17" t="s">
        <v>613</v>
      </c>
      <c r="E581" s="17" t="s">
        <v>488</v>
      </c>
      <c r="F581" s="18" t="s">
        <v>2142</v>
      </c>
      <c r="G581" s="19" t="s">
        <v>633</v>
      </c>
      <c r="H581" s="22">
        <v>174000</v>
      </c>
      <c r="I581" s="22">
        <v>50000</v>
      </c>
      <c r="J581" s="17" t="s">
        <v>2143</v>
      </c>
      <c r="K581" s="13"/>
    </row>
    <row r="582" ht="105" hidden="1" customHeight="1" spans="1:11">
      <c r="A582" s="21">
        <v>3</v>
      </c>
      <c r="B582" s="17" t="s">
        <v>2144</v>
      </c>
      <c r="C582" s="17" t="s">
        <v>1072</v>
      </c>
      <c r="D582" s="17" t="s">
        <v>613</v>
      </c>
      <c r="E582" s="17" t="s">
        <v>488</v>
      </c>
      <c r="F582" s="18" t="s">
        <v>2145</v>
      </c>
      <c r="G582" s="19" t="s">
        <v>681</v>
      </c>
      <c r="H582" s="22">
        <v>152000</v>
      </c>
      <c r="I582" s="22">
        <v>100000</v>
      </c>
      <c r="J582" s="17" t="s">
        <v>1256</v>
      </c>
      <c r="K582" s="13"/>
    </row>
    <row r="583" ht="133" hidden="1" customHeight="1" spans="1:11">
      <c r="A583" s="21">
        <v>4</v>
      </c>
      <c r="B583" s="17" t="s">
        <v>2146</v>
      </c>
      <c r="C583" s="17" t="s">
        <v>2147</v>
      </c>
      <c r="D583" s="17" t="s">
        <v>613</v>
      </c>
      <c r="E583" s="17" t="s">
        <v>498</v>
      </c>
      <c r="F583" s="18" t="s">
        <v>2148</v>
      </c>
      <c r="G583" s="19" t="s">
        <v>620</v>
      </c>
      <c r="H583" s="22">
        <v>4200</v>
      </c>
      <c r="I583" s="22">
        <v>4100</v>
      </c>
      <c r="J583" s="17" t="s">
        <v>2149</v>
      </c>
      <c r="K583" s="13"/>
    </row>
    <row r="584" ht="133" hidden="1" customHeight="1" spans="1:11">
      <c r="A584" s="21">
        <v>5</v>
      </c>
      <c r="B584" s="17" t="s">
        <v>2150</v>
      </c>
      <c r="C584" s="17" t="s">
        <v>2151</v>
      </c>
      <c r="D584" s="17" t="s">
        <v>613</v>
      </c>
      <c r="E584" s="17" t="s">
        <v>2134</v>
      </c>
      <c r="F584" s="18" t="s">
        <v>2152</v>
      </c>
      <c r="G584" s="19" t="s">
        <v>681</v>
      </c>
      <c r="H584" s="22">
        <v>30000</v>
      </c>
      <c r="I584" s="22">
        <v>13300</v>
      </c>
      <c r="J584" s="17" t="s">
        <v>2153</v>
      </c>
      <c r="K584" s="13"/>
    </row>
    <row r="585" ht="94" hidden="1" customHeight="1" spans="1:11">
      <c r="A585" s="21">
        <v>6</v>
      </c>
      <c r="B585" s="17" t="s">
        <v>2114</v>
      </c>
      <c r="C585" s="17" t="s">
        <v>2154</v>
      </c>
      <c r="D585" s="17" t="s">
        <v>613</v>
      </c>
      <c r="E585" s="17" t="s">
        <v>482</v>
      </c>
      <c r="F585" s="18" t="s">
        <v>2115</v>
      </c>
      <c r="G585" s="20" t="s">
        <v>620</v>
      </c>
      <c r="H585" s="22">
        <v>60000</v>
      </c>
      <c r="I585" s="22">
        <v>30000</v>
      </c>
      <c r="J585" s="17" t="s">
        <v>629</v>
      </c>
      <c r="K585" s="13"/>
    </row>
    <row r="586" ht="80" hidden="1" customHeight="1" spans="1:11">
      <c r="A586" s="21">
        <v>7</v>
      </c>
      <c r="B586" s="17" t="s">
        <v>2112</v>
      </c>
      <c r="C586" s="17" t="s">
        <v>1654</v>
      </c>
      <c r="D586" s="17" t="s">
        <v>613</v>
      </c>
      <c r="E586" s="17" t="s">
        <v>482</v>
      </c>
      <c r="F586" s="18" t="s">
        <v>2155</v>
      </c>
      <c r="G586" s="20" t="s">
        <v>615</v>
      </c>
      <c r="H586" s="22">
        <v>130000</v>
      </c>
      <c r="I586" s="22">
        <v>26000</v>
      </c>
      <c r="J586" s="17" t="s">
        <v>2156</v>
      </c>
      <c r="K586" s="13"/>
    </row>
    <row r="587" ht="152" hidden="1" customHeight="1" spans="1:11">
      <c r="A587" s="21">
        <v>8</v>
      </c>
      <c r="B587" s="17" t="s">
        <v>2157</v>
      </c>
      <c r="C587" s="17" t="s">
        <v>2151</v>
      </c>
      <c r="D587" s="17" t="s">
        <v>613</v>
      </c>
      <c r="E587" s="17" t="s">
        <v>482</v>
      </c>
      <c r="F587" s="18" t="s">
        <v>2158</v>
      </c>
      <c r="G587" s="20" t="s">
        <v>620</v>
      </c>
      <c r="H587" s="22">
        <v>3000</v>
      </c>
      <c r="I587" s="22">
        <v>3000</v>
      </c>
      <c r="J587" s="17" t="s">
        <v>2159</v>
      </c>
      <c r="K587" s="13"/>
    </row>
    <row r="588" ht="152" hidden="1" customHeight="1" spans="1:11">
      <c r="A588" s="21">
        <v>9</v>
      </c>
      <c r="B588" s="17" t="s">
        <v>2160</v>
      </c>
      <c r="C588" s="17" t="s">
        <v>2151</v>
      </c>
      <c r="D588" s="17" t="s">
        <v>613</v>
      </c>
      <c r="E588" s="17" t="s">
        <v>564</v>
      </c>
      <c r="F588" s="18" t="s">
        <v>2161</v>
      </c>
      <c r="G588" s="19" t="s">
        <v>620</v>
      </c>
      <c r="H588" s="22">
        <v>4400</v>
      </c>
      <c r="I588" s="22">
        <v>4400</v>
      </c>
      <c r="J588" s="17" t="s">
        <v>2162</v>
      </c>
      <c r="K588" s="13"/>
    </row>
    <row r="589" ht="71" hidden="1" customHeight="1" spans="1:11">
      <c r="A589" s="21">
        <v>10</v>
      </c>
      <c r="B589" s="17" t="s">
        <v>2163</v>
      </c>
      <c r="C589" s="17" t="s">
        <v>935</v>
      </c>
      <c r="D589" s="17" t="s">
        <v>613</v>
      </c>
      <c r="E589" s="17" t="s">
        <v>935</v>
      </c>
      <c r="F589" s="18" t="s">
        <v>2164</v>
      </c>
      <c r="G589" s="19" t="s">
        <v>615</v>
      </c>
      <c r="H589" s="22">
        <v>150000</v>
      </c>
      <c r="I589" s="22">
        <v>15000</v>
      </c>
      <c r="J589" s="17" t="s">
        <v>1129</v>
      </c>
      <c r="K589" s="13"/>
    </row>
    <row r="590" ht="76" hidden="1" customHeight="1" spans="1:11">
      <c r="A590" s="21">
        <v>11</v>
      </c>
      <c r="B590" s="17" t="s">
        <v>2165</v>
      </c>
      <c r="C590" s="17" t="s">
        <v>935</v>
      </c>
      <c r="D590" s="17" t="s">
        <v>613</v>
      </c>
      <c r="E590" s="17" t="s">
        <v>935</v>
      </c>
      <c r="F590" s="18" t="s">
        <v>2166</v>
      </c>
      <c r="G590" s="19" t="s">
        <v>615</v>
      </c>
      <c r="H590" s="22">
        <v>120000</v>
      </c>
      <c r="I590" s="22">
        <v>15000</v>
      </c>
      <c r="J590" s="17" t="s">
        <v>1129</v>
      </c>
      <c r="K590" s="13"/>
    </row>
    <row r="591" ht="76" hidden="1" customHeight="1" spans="1:11">
      <c r="A591" s="21">
        <v>12</v>
      </c>
      <c r="B591" s="17" t="s">
        <v>2167</v>
      </c>
      <c r="C591" s="17" t="s">
        <v>935</v>
      </c>
      <c r="D591" s="17" t="s">
        <v>613</v>
      </c>
      <c r="E591" s="17" t="s">
        <v>935</v>
      </c>
      <c r="F591" s="18" t="s">
        <v>2168</v>
      </c>
      <c r="G591" s="19" t="s">
        <v>615</v>
      </c>
      <c r="H591" s="22">
        <v>55000</v>
      </c>
      <c r="I591" s="22">
        <v>10000</v>
      </c>
      <c r="J591" s="17" t="s">
        <v>1129</v>
      </c>
      <c r="K591" s="13"/>
    </row>
    <row r="592" ht="36" hidden="1" customHeight="1" spans="1:11">
      <c r="A592" s="16" t="str">
        <f>"前期项目（"&amp;COUNT(A593:A596)&amp;"个）"</f>
        <v>前期项目（4个）</v>
      </c>
      <c r="B592" s="16"/>
      <c r="C592" s="16"/>
      <c r="D592" s="16"/>
      <c r="E592" s="16"/>
      <c r="F592" s="16"/>
      <c r="G592" s="13"/>
      <c r="H592" s="14">
        <f>SUM(H593:H596)</f>
        <v>229508</v>
      </c>
      <c r="I592" s="14">
        <f>SUM(I593:I596)</f>
        <v>0</v>
      </c>
      <c r="J592" s="13"/>
      <c r="K592" s="13"/>
    </row>
    <row r="593" ht="78" hidden="1" customHeight="1" spans="1:11">
      <c r="A593" s="17">
        <v>1</v>
      </c>
      <c r="B593" s="17" t="s">
        <v>2169</v>
      </c>
      <c r="C593" s="17" t="s">
        <v>488</v>
      </c>
      <c r="D593" s="17" t="s">
        <v>718</v>
      </c>
      <c r="E593" s="17" t="s">
        <v>488</v>
      </c>
      <c r="F593" s="18" t="s">
        <v>2170</v>
      </c>
      <c r="G593" s="17"/>
      <c r="H593" s="22">
        <v>74008</v>
      </c>
      <c r="I593" s="22"/>
      <c r="J593" s="17" t="s">
        <v>752</v>
      </c>
      <c r="K593" s="13"/>
    </row>
    <row r="594" ht="78" hidden="1" customHeight="1" spans="1:11">
      <c r="A594" s="17">
        <v>2</v>
      </c>
      <c r="B594" s="17" t="s">
        <v>2171</v>
      </c>
      <c r="C594" s="17" t="s">
        <v>1195</v>
      </c>
      <c r="D594" s="17" t="s">
        <v>613</v>
      </c>
      <c r="E594" s="17" t="s">
        <v>509</v>
      </c>
      <c r="F594" s="18" t="s">
        <v>2172</v>
      </c>
      <c r="G594" s="17" t="s">
        <v>732</v>
      </c>
      <c r="H594" s="22">
        <v>140000</v>
      </c>
      <c r="I594" s="22"/>
      <c r="J594" s="17" t="s">
        <v>912</v>
      </c>
      <c r="K594" s="13"/>
    </row>
    <row r="595" ht="147" hidden="1" customHeight="1" spans="1:11">
      <c r="A595" s="17">
        <v>3</v>
      </c>
      <c r="B595" s="17" t="s">
        <v>2173</v>
      </c>
      <c r="C595" s="17" t="s">
        <v>2134</v>
      </c>
      <c r="D595" s="17" t="s">
        <v>613</v>
      </c>
      <c r="E595" s="17" t="s">
        <v>2134</v>
      </c>
      <c r="F595" s="18" t="s">
        <v>2174</v>
      </c>
      <c r="G595" s="17" t="s">
        <v>739</v>
      </c>
      <c r="H595" s="22">
        <v>3500</v>
      </c>
      <c r="I595" s="22"/>
      <c r="J595" s="17" t="s">
        <v>746</v>
      </c>
      <c r="K595" s="13"/>
    </row>
    <row r="596" ht="120" hidden="1" customHeight="1" spans="1:11">
      <c r="A596" s="17">
        <v>4</v>
      </c>
      <c r="B596" s="17" t="s">
        <v>2175</v>
      </c>
      <c r="C596" s="17" t="s">
        <v>2176</v>
      </c>
      <c r="D596" s="17" t="s">
        <v>613</v>
      </c>
      <c r="E596" s="17" t="s">
        <v>2177</v>
      </c>
      <c r="F596" s="18" t="s">
        <v>2178</v>
      </c>
      <c r="G596" s="17" t="s">
        <v>739</v>
      </c>
      <c r="H596" s="22">
        <v>12000</v>
      </c>
      <c r="I596" s="22"/>
      <c r="J596" s="17" t="s">
        <v>2179</v>
      </c>
      <c r="K596" s="13"/>
    </row>
    <row r="601" spans="2:2">
      <c r="B601" s="28" t="s">
        <v>2180</v>
      </c>
    </row>
    <row r="602" spans="2:2">
      <c r="B602" s="28" t="s">
        <v>2181</v>
      </c>
    </row>
    <row r="603" spans="2:2">
      <c r="B603" s="28" t="s">
        <v>2182</v>
      </c>
    </row>
    <row r="604" spans="2:2">
      <c r="B604" s="28" t="s">
        <v>2183</v>
      </c>
    </row>
    <row r="605" spans="2:2">
      <c r="B605" s="28" t="s">
        <v>2184</v>
      </c>
    </row>
    <row r="606" spans="2:2">
      <c r="B606" s="28" t="s">
        <v>598</v>
      </c>
    </row>
    <row r="607" spans="2:5">
      <c r="B607" s="29" t="s">
        <v>2185</v>
      </c>
      <c r="C607" s="30"/>
      <c r="D607" s="30"/>
      <c r="E607" s="30"/>
    </row>
    <row r="608" spans="2:2">
      <c r="B608" s="28" t="s">
        <v>2186</v>
      </c>
    </row>
    <row r="609" spans="2:2">
      <c r="B609" s="28" t="s">
        <v>2187</v>
      </c>
    </row>
    <row r="610" spans="2:2">
      <c r="B610" s="28" t="s">
        <v>895</v>
      </c>
    </row>
    <row r="611" spans="2:6">
      <c r="B611" s="29" t="s">
        <v>2188</v>
      </c>
      <c r="C611" s="30"/>
      <c r="D611" s="30"/>
      <c r="E611" s="30"/>
      <c r="F611" s="31"/>
    </row>
    <row r="612" spans="2:5">
      <c r="B612" s="29" t="s">
        <v>2189</v>
      </c>
      <c r="C612" s="30"/>
      <c r="D612" s="30"/>
      <c r="E612" s="30"/>
    </row>
    <row r="613" spans="2:2">
      <c r="B613" s="28" t="s">
        <v>2190</v>
      </c>
    </row>
    <row r="614" spans="2:2">
      <c r="B614" s="28" t="s">
        <v>2191</v>
      </c>
    </row>
    <row r="615" spans="2:2">
      <c r="B615" s="28" t="s">
        <v>2192</v>
      </c>
    </row>
    <row r="616" spans="2:2">
      <c r="B616" s="28" t="s">
        <v>870</v>
      </c>
    </row>
    <row r="617" spans="2:2">
      <c r="B617" s="28" t="s">
        <v>2193</v>
      </c>
    </row>
    <row r="618" spans="2:2">
      <c r="B618" s="28" t="s">
        <v>2194</v>
      </c>
    </row>
    <row r="619" spans="2:2">
      <c r="B619" s="28" t="s">
        <v>2195</v>
      </c>
    </row>
    <row r="620" spans="2:2">
      <c r="B620" s="28" t="s">
        <v>2196</v>
      </c>
    </row>
    <row r="621" spans="2:2">
      <c r="B621" s="28" t="s">
        <v>2197</v>
      </c>
    </row>
    <row r="622" spans="2:2">
      <c r="B622" s="28" t="s">
        <v>2198</v>
      </c>
    </row>
    <row r="623" spans="2:2">
      <c r="B623" s="28" t="s">
        <v>2199</v>
      </c>
    </row>
    <row r="624" spans="2:2">
      <c r="B624" s="28" t="s">
        <v>2200</v>
      </c>
    </row>
    <row r="625" spans="2:2">
      <c r="B625" s="28" t="s">
        <v>2201</v>
      </c>
    </row>
    <row r="626" spans="2:5">
      <c r="B626" s="29" t="s">
        <v>2202</v>
      </c>
      <c r="C626" s="30"/>
      <c r="D626" s="30"/>
      <c r="E626" s="30"/>
    </row>
    <row r="627" spans="2:2">
      <c r="B627" s="28" t="s">
        <v>2203</v>
      </c>
    </row>
    <row r="628" spans="2:2">
      <c r="B628" s="28" t="s">
        <v>2204</v>
      </c>
    </row>
    <row r="629" spans="2:2">
      <c r="B629" s="28" t="s">
        <v>1210</v>
      </c>
    </row>
    <row r="630" spans="2:2">
      <c r="B630" s="28" t="s">
        <v>1090</v>
      </c>
    </row>
    <row r="631" spans="2:2">
      <c r="B631" s="28" t="s">
        <v>2205</v>
      </c>
    </row>
    <row r="632" spans="2:2">
      <c r="B632" s="28" t="s">
        <v>2206</v>
      </c>
    </row>
    <row r="633" spans="2:2">
      <c r="B633" s="28" t="s">
        <v>2207</v>
      </c>
    </row>
    <row r="634" spans="2:2">
      <c r="B634" s="28" t="s">
        <v>2208</v>
      </c>
    </row>
    <row r="635" spans="2:2">
      <c r="B635" s="28" t="s">
        <v>2209</v>
      </c>
    </row>
    <row r="636" spans="2:5">
      <c r="B636" s="28" t="s">
        <v>2210</v>
      </c>
      <c r="C636" s="30"/>
      <c r="D636" s="30"/>
      <c r="E636" s="30"/>
    </row>
    <row r="637" spans="2:2">
      <c r="B637" s="28" t="s">
        <v>2211</v>
      </c>
    </row>
  </sheetData>
  <autoFilter ref="A2:K596">
    <filterColumn colId="7">
      <customFilters>
        <customFilter operator="greaterThanOrEqual" val="1000000"/>
      </customFilters>
    </filterColumn>
    <extLst/>
  </autoFilter>
  <mergeCells count="69">
    <mergeCell ref="A1:K1"/>
    <mergeCell ref="A3:F3"/>
    <mergeCell ref="A4:F4"/>
    <mergeCell ref="A5:F5"/>
    <mergeCell ref="A6:F6"/>
    <mergeCell ref="A38:F38"/>
    <mergeCell ref="A66:F66"/>
    <mergeCell ref="A99:F99"/>
    <mergeCell ref="A100:F100"/>
    <mergeCell ref="A116:F116"/>
    <mergeCell ref="A124:F124"/>
    <mergeCell ref="A130:F130"/>
    <mergeCell ref="A131:F131"/>
    <mergeCell ref="A133:F133"/>
    <mergeCell ref="A134:F134"/>
    <mergeCell ref="A135:F135"/>
    <mergeCell ref="A173:F173"/>
    <mergeCell ref="A200:F200"/>
    <mergeCell ref="A224:F224"/>
    <mergeCell ref="A225:F225"/>
    <mergeCell ref="A235:F235"/>
    <mergeCell ref="A240:F240"/>
    <mergeCell ref="A247:F247"/>
    <mergeCell ref="A248:F248"/>
    <mergeCell ref="A252:F252"/>
    <mergeCell ref="A254:F254"/>
    <mergeCell ref="A255:F255"/>
    <mergeCell ref="A304:F304"/>
    <mergeCell ref="A328:F328"/>
    <mergeCell ref="A330:F330"/>
    <mergeCell ref="A331:F331"/>
    <mergeCell ref="A332:F332"/>
    <mergeCell ref="A338:F338"/>
    <mergeCell ref="A339:F339"/>
    <mergeCell ref="A348:F348"/>
    <mergeCell ref="A350:F350"/>
    <mergeCell ref="A355:F355"/>
    <mergeCell ref="A356:F356"/>
    <mergeCell ref="A357:F357"/>
    <mergeCell ref="A363:F363"/>
    <mergeCell ref="A380:F380"/>
    <mergeCell ref="A381:F381"/>
    <mergeCell ref="A424:F424"/>
    <mergeCell ref="A443:F443"/>
    <mergeCell ref="A445:F445"/>
    <mergeCell ref="A446:F446"/>
    <mergeCell ref="A447:F447"/>
    <mergeCell ref="A453:F453"/>
    <mergeCell ref="A456:F456"/>
    <mergeCell ref="A458:F458"/>
    <mergeCell ref="A459:F459"/>
    <mergeCell ref="A465:F465"/>
    <mergeCell ref="A468:F468"/>
    <mergeCell ref="A469:F469"/>
    <mergeCell ref="A470:F470"/>
    <mergeCell ref="A487:F487"/>
    <mergeCell ref="A493:F493"/>
    <mergeCell ref="A499:F499"/>
    <mergeCell ref="A500:F500"/>
    <mergeCell ref="A510:F510"/>
    <mergeCell ref="A514:F514"/>
    <mergeCell ref="A516:F516"/>
    <mergeCell ref="A517:F517"/>
    <mergeCell ref="A539:F539"/>
    <mergeCell ref="A563:F563"/>
    <mergeCell ref="A573:F573"/>
    <mergeCell ref="A574:F574"/>
    <mergeCell ref="A579:F579"/>
    <mergeCell ref="A592:F592"/>
  </mergeCells>
  <conditionalFormatting sqref="B$1:B$1048576">
    <cfRule type="duplicateValues" dxfId="0" priority="1"/>
  </conditionalFormatting>
  <pageMargins left="0.700694444444445" right="0.700694444444445" top="0.751388888888889" bottom="0.751388888888889" header="0.298611111111111" footer="0.298611111111111"/>
  <pageSetup paperSize="9" scale="90"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Sheet1</vt:lpstr>
      <vt:lpstr>Sheet1 (2)</vt:lpstr>
      <vt:lpstr>计算草表</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BOOK思怡</cp:lastModifiedBy>
  <dcterms:created xsi:type="dcterms:W3CDTF">2021-08-11T07:09:00Z</dcterms:created>
  <dcterms:modified xsi:type="dcterms:W3CDTF">2022-09-22T04:00:17Z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2EAE82FF76674952AE1FC65C786717C1</vt:lpwstr>
  </property>
  <property fmtid="{D5CDD505-2E9C-101B-9397-08002B2CF9AE}" pid="3" name="KSOProductBuildVer">
    <vt:lpwstr>2052-11.1.0.12358</vt:lpwstr>
  </property>
</Properties>
</file>